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<sst xmlns="http://schemas.openxmlformats.org/spreadsheetml/2006/main" count="290" uniqueCount="200">
  <si>
    <t>§</t>
  </si>
  <si>
    <t>%</t>
  </si>
  <si>
    <t>I DOCHODY Z PODATKÓW I OPŁAT</t>
  </si>
  <si>
    <t>Razem podatek rolny</t>
  </si>
  <si>
    <t>756</t>
  </si>
  <si>
    <t>75615</t>
  </si>
  <si>
    <t>233</t>
  </si>
  <si>
    <t>Razem podatek leśny</t>
  </si>
  <si>
    <t>wpływy z karty podatkowej</t>
  </si>
  <si>
    <t>75618</t>
  </si>
  <si>
    <t>opłata skarbowa</t>
  </si>
  <si>
    <t>Ogółem wpływy z podatków i opłat</t>
  </si>
  <si>
    <t>Razem pozostałe wpływy</t>
  </si>
  <si>
    <t>II udziały w podatkach stanowiacych dochód budżetu państwa</t>
  </si>
  <si>
    <t>75621</t>
  </si>
  <si>
    <t>udział w podatkach dochodowych osób fizycznych</t>
  </si>
  <si>
    <t>udział w podatkach dochodowych osób prawnych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</si>
  <si>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</si>
  <si>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</si>
  <si>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</si>
  <si>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</si>
  <si>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</si>
  <si>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</si>
  <si>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dochody z dzierżaw</t>
  </si>
  <si>
    <t>różne opłaty  - użytkowanie wieczyste</t>
  </si>
  <si>
    <t>Ogółem dochody z majatku gminy</t>
  </si>
  <si>
    <t>V pozostałe wpływy</t>
  </si>
  <si>
    <t>750</t>
  </si>
  <si>
    <t>75023</t>
  </si>
  <si>
    <t>020</t>
  </si>
  <si>
    <t>Razem odsetki</t>
  </si>
  <si>
    <t>Razem opłaty administracyjne</t>
  </si>
  <si>
    <t>758</t>
  </si>
  <si>
    <t>odsetki od lokat</t>
  </si>
  <si>
    <t>Ogółem pozostałe wpływy</t>
  </si>
  <si>
    <t>VI subwencje</t>
  </si>
  <si>
    <t>VII dotacje celowe na zadania własne gminy</t>
  </si>
  <si>
    <t>900</t>
  </si>
  <si>
    <t>801</t>
  </si>
  <si>
    <t>Razem opieka społeczna</t>
  </si>
  <si>
    <t>Ogółem dotacje na zadania własne</t>
  </si>
  <si>
    <t>VIII dotacje celowe na zadania zlecone gminie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</si>
  <si>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</si>
  <si>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</si>
  <si>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</si>
  <si>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</si>
  <si>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</si>
  <si>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</si>
  <si>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</si>
  <si>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</si>
  <si>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</si>
  <si>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Razem Obrona Narodowa</t>
  </si>
  <si>
    <t>751</t>
  </si>
  <si>
    <t>prowadzenie rejestru wyborców</t>
  </si>
  <si>
    <t>Ogółem zadania zlecone</t>
  </si>
  <si>
    <t>Ogółem dochody budżetowe</t>
  </si>
  <si>
    <t>III dochody z majątku gminy</t>
  </si>
  <si>
    <t>IV wpływy od jednostek budżetowych</t>
  </si>
  <si>
    <t>Dział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</si>
  <si>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</si>
  <si>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</si>
  <si>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</si>
  <si>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</si>
  <si>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</si>
  <si>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</si>
  <si>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</si>
  <si>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</si>
  <si>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75011</t>
  </si>
  <si>
    <t>75601</t>
  </si>
  <si>
    <t>02001</t>
  </si>
  <si>
    <t>75416</t>
  </si>
  <si>
    <t>grzywny, mandaty i inne kary</t>
  </si>
  <si>
    <t>wpływy z tytułu przekształcenia prawa użytkowania wieczystego przysługującego osobom fizycznym w prawo własności</t>
  </si>
  <si>
    <t>75801</t>
  </si>
  <si>
    <t>75101</t>
  </si>
  <si>
    <t>część oświatowej subwencji ogólnej</t>
  </si>
  <si>
    <t>wpływy z opłaty targowej</t>
  </si>
  <si>
    <t>80101</t>
  </si>
  <si>
    <t xml:space="preserve">IX Dotacje celowe otrzymane od jedn. sam.terytorialnego na zadania realizowane na podst. porozumień  </t>
  </si>
  <si>
    <t xml:space="preserve">Razem </t>
  </si>
  <si>
    <t>90003</t>
  </si>
  <si>
    <t xml:space="preserve">dotacja celowa </t>
  </si>
  <si>
    <t>0310</t>
  </si>
  <si>
    <t>0320</t>
  </si>
  <si>
    <t>0340</t>
  </si>
  <si>
    <t>0350</t>
  </si>
  <si>
    <t>0500</t>
  </si>
  <si>
    <t>0360</t>
  </si>
  <si>
    <t>0370</t>
  </si>
  <si>
    <t>0430</t>
  </si>
  <si>
    <t>0440</t>
  </si>
  <si>
    <t>0410</t>
  </si>
  <si>
    <t>0010</t>
  </si>
  <si>
    <t>0020</t>
  </si>
  <si>
    <t>0750</t>
  </si>
  <si>
    <t>0760</t>
  </si>
  <si>
    <t>0470</t>
  </si>
  <si>
    <t>80104</t>
  </si>
  <si>
    <t>0830</t>
  </si>
  <si>
    <t>852</t>
  </si>
  <si>
    <t>85228</t>
  </si>
  <si>
    <t>0570</t>
  </si>
  <si>
    <t>2360</t>
  </si>
  <si>
    <t>0970</t>
  </si>
  <si>
    <t>odsetki od podatków i opłat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</si>
  <si>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</si>
  <si>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</si>
  <si>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</si>
  <si>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</si>
  <si>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</si>
  <si>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</si>
  <si>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</si>
  <si>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</si>
  <si>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2030</t>
  </si>
  <si>
    <t>2010</t>
  </si>
  <si>
    <t>85212</t>
  </si>
  <si>
    <t>85213</t>
  </si>
  <si>
    <t>85219</t>
  </si>
  <si>
    <t>składki na ubezpiecz. zdrowotne opłacane za osoby pobierające niektóre świadczenia z pomocy społecz.oraz niektóre świadcz. rodzinne</t>
  </si>
  <si>
    <t>85214</t>
  </si>
  <si>
    <t>2320</t>
  </si>
  <si>
    <t>Razem</t>
  </si>
  <si>
    <t>wpływy z różnych dochodów</t>
  </si>
  <si>
    <t>doch. j.s.t. związane z realizacją zadań z zakresu administr.rządowej</t>
  </si>
  <si>
    <t>osrodki pomocy społecznej</t>
  </si>
  <si>
    <t xml:space="preserve">opłata eksploatacyjna </t>
  </si>
  <si>
    <t>0460</t>
  </si>
  <si>
    <t xml:space="preserve">Razem podatek od nieruchomości </t>
  </si>
  <si>
    <t>75616</t>
  </si>
  <si>
    <t>podatek od nieruchomości  od osób .fizycznych</t>
  </si>
  <si>
    <t>podatek od nieruchomości  od osób .prawnych</t>
  </si>
  <si>
    <t>podatek rolny od osób prawnych</t>
  </si>
  <si>
    <t>podatek rolny od osób fizycznych</t>
  </si>
  <si>
    <t>podatek leśny od osób prawnych</t>
  </si>
  <si>
    <t>podatek leśny od osób fizycznych</t>
  </si>
  <si>
    <t>0870</t>
  </si>
  <si>
    <t>wpływy ze sprzedaży  składników majątkowych</t>
  </si>
  <si>
    <t>0330</t>
  </si>
  <si>
    <t>podatek od środków transport. od osób prawnych</t>
  </si>
  <si>
    <t xml:space="preserve">podatek od środków transport. od osób fizycznych </t>
  </si>
  <si>
    <t xml:space="preserve">podatek od czynności cywilno -prawnych os. prawne </t>
  </si>
  <si>
    <t>75814</t>
  </si>
  <si>
    <t xml:space="preserve">odsetki - karta podatkowa </t>
  </si>
  <si>
    <t xml:space="preserve">odsetki </t>
  </si>
  <si>
    <t>85295</t>
  </si>
  <si>
    <t>"posiłek dla potrzbujących"</t>
  </si>
  <si>
    <t>854</t>
  </si>
  <si>
    <t>85415</t>
  </si>
  <si>
    <t xml:space="preserve">pomoc materialna dla uczniów </t>
  </si>
  <si>
    <t>600</t>
  </si>
  <si>
    <t>60016</t>
  </si>
  <si>
    <t>2330</t>
  </si>
  <si>
    <t>80195</t>
  </si>
  <si>
    <t>podatek od czynności cywilno- prawnych</t>
  </si>
  <si>
    <t>0490</t>
  </si>
  <si>
    <t xml:space="preserve">Zródło dochodów </t>
  </si>
  <si>
    <t xml:space="preserve">w zł </t>
  </si>
  <si>
    <t xml:space="preserve">wpływy z różnych dochodów </t>
  </si>
  <si>
    <t xml:space="preserve">wpływy z różnych dochodów        / zwrot zaliczki alimentacyjnej/ </t>
  </si>
  <si>
    <t>wpływy z różnych dochodów        / środki po likwidacji ZEiOM/</t>
  </si>
  <si>
    <t>wpływy z różnych dochodów        / niewykorzysatne w terminie niewygasajace wydatki /</t>
  </si>
  <si>
    <t>odstetki /z dzierżaw/</t>
  </si>
  <si>
    <t>010</t>
  </si>
  <si>
    <t>01095</t>
  </si>
  <si>
    <t>zwrot rolnikom podatku akcyzowego zawartego w cenie oleju napędowego</t>
  </si>
  <si>
    <t xml:space="preserve">usługi opiekuńcze i specjalistyczne usługi opiekuńcze </t>
  </si>
  <si>
    <t>odbudowa mostów po powodzi</t>
  </si>
  <si>
    <t>wpłaty z innych opłat pobieranych przez j.s.t. na podstawie odrębnych ustaw</t>
  </si>
  <si>
    <t>75831</t>
  </si>
  <si>
    <t xml:space="preserve"> zasiłki, pomoc w naturze oraz składki na ubezp.emeryt. i rent. .</t>
  </si>
  <si>
    <t>0770</t>
  </si>
  <si>
    <t xml:space="preserve">wpływy z tytułu  odpłatnego nabycia prawa własności oraz prawa użytkowania wieczystego nieruchomości </t>
  </si>
  <si>
    <t>Rozdział</t>
  </si>
  <si>
    <t>część równoważąca subwencji ogólnej</t>
  </si>
  <si>
    <t>opłata od posiadania psów</t>
  </si>
  <si>
    <t>Przewidyw. wykonanie 2008r</t>
  </si>
  <si>
    <t xml:space="preserve">Plan ogółem na 2009 </t>
  </si>
  <si>
    <t xml:space="preserve">Plan doch bieżących na 2009 </t>
  </si>
  <si>
    <t xml:space="preserve">Plan dochodów majątkowych na 2009 </t>
  </si>
  <si>
    <t>zajęcie pasa drogowego</t>
  </si>
  <si>
    <t xml:space="preserve"> wydawanie zezwoleń na sprzedaż alkoholu</t>
  </si>
  <si>
    <t>dot.z tyt. ulg.ustaw.</t>
  </si>
  <si>
    <t>wyprawka szkolna,  język angielski</t>
  </si>
  <si>
    <t>926</t>
  </si>
  <si>
    <t>środki na budowę boiska</t>
  </si>
  <si>
    <t xml:space="preserve">X Dotacje otrzymane z funduszy celowych i innych zródeł </t>
  </si>
  <si>
    <t>komisje egzaminacyjne i przygotowanie młodocianych pracowników do zawodu</t>
  </si>
  <si>
    <t>budownictwo socjalne</t>
  </si>
  <si>
    <t xml:space="preserve">dotacja - pozostałe  wydatki obronne </t>
  </si>
  <si>
    <t>92695</t>
  </si>
  <si>
    <t>6330</t>
  </si>
  <si>
    <t>kompleks dwóch boisk</t>
  </si>
  <si>
    <t xml:space="preserve">odszkodowanie za nieruchomość </t>
  </si>
  <si>
    <t xml:space="preserve"> zasiłki, pomoc w naturze oraz składki na ubezp. emeryt. i rent</t>
  </si>
  <si>
    <t>świadczenia rodzinne, świadczenia z funduszu alimentacyjnego oraz składki na ubezp.emeryt.i rentowe z ubezp. społecz.</t>
  </si>
  <si>
    <t xml:space="preserve">                                                                                                                                  Uchwały nr XXXI/368/09                              </t>
  </si>
  <si>
    <t xml:space="preserve">                                                                                                                                  Załącznik nr 1 do</t>
  </si>
  <si>
    <t xml:space="preserve">                                                                                                                                  z dnia 26 stycznia 2009 r.                       </t>
  </si>
  <si>
    <t xml:space="preserve">                                                              Rady Miejskiej w Szklarskiej Porębie</t>
  </si>
  <si>
    <t>Plan dochodów budżetowych na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</si>
</sst>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9" fontId="2" fillId="3" borderId="1" xfId="17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9" fontId="0" fillId="3" borderId="1" xfId="17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3" borderId="5" xfId="0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showGridLines="0" tabSelected="1" workbookViewId="0" topLeftCell="A1">
      <selection activeCell="P7" sqref="P7"/>
    </sheetView>
  </sheetViews>
  <sheetFormatPr defaultColWidth="9.00390625" defaultRowHeight="12.75"/>
  <cols>
    <col min="1" max="1" width="4.25390625" style="1" customWidth="1"/>
    <col min="2" max="2" width="5.25390625" style="2" customWidth="1"/>
    <col min="3" max="3" width="8.25390625" style="2" customWidth="1"/>
    <col min="4" max="4" width="5.75390625" style="2" customWidth="1"/>
    <col min="5" max="5" width="27.875" style="3" customWidth="1"/>
    <col min="6" max="6" width="10.125" style="4" hidden="1" customWidth="1"/>
    <col min="7" max="7" width="9.875" style="4" customWidth="1"/>
    <col min="8" max="8" width="10.00390625" style="4" customWidth="1"/>
    <col min="9" max="9" width="11.00390625" style="4" customWidth="1"/>
    <col min="10" max="10" width="5.75390625" style="3" hidden="1" customWidth="1"/>
    <col min="11" max="16384" width="9.125" style="1" customWidth="1"/>
  </cols>
  <sheetData>
    <row r="1" spans="1:10" ht="11.25" customHeight="1">
      <c r="A1" s="79" t="s">
        <v>196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1.25" customHeight="1">
      <c r="A2" s="79" t="s">
        <v>195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1.25" customHeight="1">
      <c r="A3" s="89" t="s">
        <v>198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79" t="s">
        <v>197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 customHeight="1">
      <c r="A5" s="22"/>
      <c r="B5" s="88" t="s">
        <v>199</v>
      </c>
      <c r="C5" s="88"/>
      <c r="D5" s="88"/>
      <c r="E5" s="88"/>
      <c r="F5" s="88"/>
      <c r="G5" s="88"/>
      <c r="H5" s="88"/>
      <c r="I5" s="88"/>
      <c r="J5" s="88"/>
    </row>
    <row r="6" spans="1:10" ht="12.75">
      <c r="A6" s="22"/>
      <c r="B6" s="23"/>
      <c r="C6" s="23"/>
      <c r="D6" s="23"/>
      <c r="E6" s="24"/>
      <c r="F6" s="25"/>
      <c r="G6" s="25"/>
      <c r="H6" s="25"/>
      <c r="I6" s="25" t="s">
        <v>156</v>
      </c>
      <c r="J6" s="24"/>
    </row>
    <row r="7" spans="2:10" ht="51">
      <c r="B7" s="5" t="s">
        <v>58</v>
      </c>
      <c r="C7" s="5" t="s">
        <v>172</v>
      </c>
      <c r="D7" s="5" t="s">
        <v>0</v>
      </c>
      <c r="E7" s="6" t="s">
        <v>155</v>
      </c>
      <c r="F7" s="7" t="s">
        <v>175</v>
      </c>
      <c r="G7" s="7" t="s">
        <v>176</v>
      </c>
      <c r="H7" s="7" t="s">
        <v>177</v>
      </c>
      <c r="I7" s="62" t="s">
        <v>178</v>
      </c>
      <c r="J7" s="6" t="s">
        <v>1</v>
      </c>
    </row>
    <row r="8" spans="2:10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10">
        <v>6</v>
      </c>
      <c r="I8" s="10">
        <v>7</v>
      </c>
      <c r="J8" s="9">
        <v>8</v>
      </c>
    </row>
    <row r="9" spans="2:10" ht="13.5" customHeight="1" thickBot="1">
      <c r="B9" s="90" t="s">
        <v>2</v>
      </c>
      <c r="C9" s="91"/>
      <c r="D9" s="91"/>
      <c r="E9" s="91"/>
      <c r="F9" s="91"/>
      <c r="G9" s="91"/>
      <c r="H9" s="91"/>
      <c r="I9" s="91"/>
      <c r="J9" s="92"/>
    </row>
    <row r="10" spans="2:11" ht="24.75" customHeight="1">
      <c r="B10" s="11">
        <v>756</v>
      </c>
      <c r="C10" s="11">
        <v>75615</v>
      </c>
      <c r="D10" s="11" t="s">
        <v>82</v>
      </c>
      <c r="E10" s="12" t="s">
        <v>130</v>
      </c>
      <c r="F10" s="13">
        <v>3580000</v>
      </c>
      <c r="G10" s="13">
        <v>3780000</v>
      </c>
      <c r="H10" s="13">
        <v>3780000</v>
      </c>
      <c r="I10" s="13"/>
      <c r="J10" s="14">
        <f>IF(F10&gt;0,G10/F10,"")</f>
        <v>1.0558659217877095</v>
      </c>
      <c r="K10" s="55"/>
    </row>
    <row r="11" spans="2:10" ht="25.5" customHeight="1" hidden="1">
      <c r="B11" s="15"/>
      <c r="C11" s="15"/>
      <c r="D11" s="15"/>
      <c r="E11" s="16"/>
      <c r="F11" s="17"/>
      <c r="G11" s="17"/>
      <c r="H11" s="17"/>
      <c r="I11" s="17"/>
      <c r="J11" s="14">
        <f>IF(F11&gt;0,G11/F11,"")</f>
      </c>
    </row>
    <row r="12" spans="2:10" ht="24" customHeight="1">
      <c r="B12" s="15"/>
      <c r="C12" s="15" t="s">
        <v>128</v>
      </c>
      <c r="D12" s="15" t="s">
        <v>82</v>
      </c>
      <c r="E12" s="12" t="s">
        <v>129</v>
      </c>
      <c r="F12" s="17">
        <v>1680000</v>
      </c>
      <c r="G12" s="17">
        <v>1760000</v>
      </c>
      <c r="H12" s="17">
        <v>1760000</v>
      </c>
      <c r="I12" s="17"/>
      <c r="J12" s="14">
        <f>IF(F12&gt;0,G12/F12,"")</f>
        <v>1.0476190476190477</v>
      </c>
    </row>
    <row r="13" spans="2:10" ht="12.75" customHeight="1">
      <c r="B13" s="73" t="s">
        <v>127</v>
      </c>
      <c r="C13" s="77"/>
      <c r="D13" s="77"/>
      <c r="E13" s="78"/>
      <c r="F13" s="18">
        <f>SUM(F10:F12)</f>
        <v>5260000</v>
      </c>
      <c r="G13" s="18">
        <f>SUM(G10:G12)</f>
        <v>5540000</v>
      </c>
      <c r="H13" s="18">
        <f>SUM(H10:H12)</f>
        <v>5540000</v>
      </c>
      <c r="I13" s="18"/>
      <c r="J13" s="14">
        <f aca="true" t="shared" si="0" ref="J13:J100">IF(F13&gt;0,G13/F13,"")</f>
        <v>1.053231939163498</v>
      </c>
    </row>
    <row r="14" spans="2:10" ht="25.5">
      <c r="B14" s="15" t="s">
        <v>4</v>
      </c>
      <c r="C14" s="15" t="s">
        <v>5</v>
      </c>
      <c r="D14" s="15" t="s">
        <v>83</v>
      </c>
      <c r="E14" s="16" t="s">
        <v>131</v>
      </c>
      <c r="F14" s="17">
        <v>34</v>
      </c>
      <c r="G14" s="17">
        <v>33</v>
      </c>
      <c r="H14" s="17">
        <v>33</v>
      </c>
      <c r="I14" s="17"/>
      <c r="J14" s="14">
        <f t="shared" si="0"/>
        <v>0.9705882352941176</v>
      </c>
    </row>
    <row r="15" spans="2:10" ht="12.75" hidden="1">
      <c r="B15" s="15"/>
      <c r="C15" s="15"/>
      <c r="D15" s="15"/>
      <c r="E15" s="16"/>
      <c r="F15" s="17"/>
      <c r="G15" s="17"/>
      <c r="H15" s="17"/>
      <c r="I15" s="17"/>
      <c r="J15" s="14">
        <f t="shared" si="0"/>
      </c>
    </row>
    <row r="16" spans="2:10" ht="25.5">
      <c r="B16" s="15"/>
      <c r="C16" s="15" t="s">
        <v>128</v>
      </c>
      <c r="D16" s="15" t="s">
        <v>83</v>
      </c>
      <c r="E16" s="16" t="s">
        <v>132</v>
      </c>
      <c r="F16" s="17">
        <v>637</v>
      </c>
      <c r="G16" s="17">
        <v>621</v>
      </c>
      <c r="H16" s="17">
        <v>621</v>
      </c>
      <c r="I16" s="17"/>
      <c r="J16" s="14">
        <f t="shared" si="0"/>
        <v>0.9748822605965463</v>
      </c>
    </row>
    <row r="17" spans="2:10" ht="12.75" customHeight="1">
      <c r="B17" s="73" t="s">
        <v>3</v>
      </c>
      <c r="C17" s="77"/>
      <c r="D17" s="77"/>
      <c r="E17" s="78"/>
      <c r="F17" s="18">
        <f>SUM(F14:F16)</f>
        <v>671</v>
      </c>
      <c r="G17" s="18">
        <f>SUM(G14:G16)</f>
        <v>654</v>
      </c>
      <c r="H17" s="18">
        <f>SUM(H14:H16)</f>
        <v>654</v>
      </c>
      <c r="I17" s="18"/>
      <c r="J17" s="14">
        <f t="shared" si="0"/>
        <v>0.9746646795827124</v>
      </c>
    </row>
    <row r="18" spans="2:10" ht="25.5">
      <c r="B18" s="15" t="s">
        <v>4</v>
      </c>
      <c r="C18" s="15" t="s">
        <v>5</v>
      </c>
      <c r="D18" s="15" t="s">
        <v>137</v>
      </c>
      <c r="E18" s="16" t="s">
        <v>133</v>
      </c>
      <c r="F18" s="17">
        <v>59552</v>
      </c>
      <c r="G18" s="17">
        <v>70765</v>
      </c>
      <c r="H18" s="17">
        <v>70765</v>
      </c>
      <c r="I18" s="17"/>
      <c r="J18" s="14">
        <f t="shared" si="0"/>
        <v>1.1882892262224611</v>
      </c>
    </row>
    <row r="19" spans="2:10" ht="12.75" hidden="1">
      <c r="B19" s="15"/>
      <c r="C19" s="15"/>
      <c r="D19" s="15"/>
      <c r="E19" s="16"/>
      <c r="F19" s="17"/>
      <c r="G19" s="17"/>
      <c r="H19" s="17"/>
      <c r="I19" s="17"/>
      <c r="J19" s="14">
        <f t="shared" si="0"/>
      </c>
    </row>
    <row r="20" spans="2:10" ht="25.5">
      <c r="B20" s="15"/>
      <c r="C20" s="15" t="s">
        <v>128</v>
      </c>
      <c r="D20" s="15" t="s">
        <v>137</v>
      </c>
      <c r="E20" s="16" t="s">
        <v>134</v>
      </c>
      <c r="F20" s="17">
        <v>1290</v>
      </c>
      <c r="G20" s="17">
        <v>1564</v>
      </c>
      <c r="H20" s="17">
        <v>1564</v>
      </c>
      <c r="I20" s="17"/>
      <c r="J20" s="14">
        <f t="shared" si="0"/>
        <v>1.2124031007751939</v>
      </c>
    </row>
    <row r="21" spans="2:10" ht="12.75" customHeight="1">
      <c r="B21" s="73" t="s">
        <v>7</v>
      </c>
      <c r="C21" s="77"/>
      <c r="D21" s="77"/>
      <c r="E21" s="78"/>
      <c r="F21" s="18">
        <f>SUM(F18:F20)</f>
        <v>60842</v>
      </c>
      <c r="G21" s="18">
        <f>SUM(G18:G20)</f>
        <v>72329</v>
      </c>
      <c r="H21" s="18">
        <f>SUM(H18:H20)</f>
        <v>72329</v>
      </c>
      <c r="I21" s="18"/>
      <c r="J21" s="14">
        <f t="shared" si="0"/>
        <v>1.1888004996548438</v>
      </c>
    </row>
    <row r="22" spans="2:10" ht="29.25" customHeight="1">
      <c r="B22" s="15" t="s">
        <v>4</v>
      </c>
      <c r="C22" s="15" t="s">
        <v>5</v>
      </c>
      <c r="D22" s="15" t="s">
        <v>84</v>
      </c>
      <c r="E22" s="16" t="s">
        <v>138</v>
      </c>
      <c r="F22" s="53">
        <v>19709</v>
      </c>
      <c r="G22" s="53">
        <v>10000</v>
      </c>
      <c r="H22" s="53">
        <v>10000</v>
      </c>
      <c r="I22" s="53"/>
      <c r="J22" s="14">
        <f t="shared" si="0"/>
        <v>0.5073824141255264</v>
      </c>
    </row>
    <row r="23" spans="2:11" ht="25.5">
      <c r="B23" s="15"/>
      <c r="C23" s="15" t="s">
        <v>128</v>
      </c>
      <c r="D23" s="15" t="s">
        <v>84</v>
      </c>
      <c r="E23" s="16" t="s">
        <v>139</v>
      </c>
      <c r="F23" s="17">
        <v>21400</v>
      </c>
      <c r="G23" s="17">
        <v>22000</v>
      </c>
      <c r="H23" s="17">
        <v>22000</v>
      </c>
      <c r="I23" s="17"/>
      <c r="J23" s="14">
        <f t="shared" si="0"/>
        <v>1.02803738317757</v>
      </c>
      <c r="K23" s="55"/>
    </row>
    <row r="24" spans="2:10" ht="12.75" hidden="1">
      <c r="B24" s="15"/>
      <c r="C24" s="15"/>
      <c r="D24" s="15"/>
      <c r="E24" s="16"/>
      <c r="F24" s="17"/>
      <c r="G24" s="17"/>
      <c r="H24" s="17"/>
      <c r="I24" s="17"/>
      <c r="J24" s="14">
        <f t="shared" si="0"/>
      </c>
    </row>
    <row r="25" spans="2:10" ht="12.75" customHeight="1">
      <c r="B25" s="73" t="s">
        <v>59</v>
      </c>
      <c r="C25" s="77"/>
      <c r="D25" s="77"/>
      <c r="E25" s="78"/>
      <c r="F25" s="18">
        <f>SUM(F22:F23)</f>
        <v>41109</v>
      </c>
      <c r="G25" s="18">
        <f>SUM(G22:G23)</f>
        <v>32000</v>
      </c>
      <c r="H25" s="18">
        <f>SUM(H22:H23)</f>
        <v>32000</v>
      </c>
      <c r="I25" s="18"/>
      <c r="J25" s="14">
        <f t="shared" si="0"/>
        <v>0.7784183512126298</v>
      </c>
    </row>
    <row r="26" spans="2:10" ht="12.75">
      <c r="B26" s="15" t="s">
        <v>4</v>
      </c>
      <c r="C26" s="15" t="s">
        <v>68</v>
      </c>
      <c r="D26" s="15" t="s">
        <v>85</v>
      </c>
      <c r="E26" s="16" t="s">
        <v>8</v>
      </c>
      <c r="F26" s="17">
        <v>18000</v>
      </c>
      <c r="G26" s="17">
        <v>17800</v>
      </c>
      <c r="H26" s="17">
        <v>17800</v>
      </c>
      <c r="I26" s="17"/>
      <c r="J26" s="14">
        <f t="shared" si="0"/>
        <v>0.9888888888888889</v>
      </c>
    </row>
    <row r="27" spans="2:10" ht="25.5" hidden="1">
      <c r="B27" s="15"/>
      <c r="C27" s="15" t="s">
        <v>5</v>
      </c>
      <c r="D27" s="15" t="s">
        <v>86</v>
      </c>
      <c r="E27" s="16" t="s">
        <v>140</v>
      </c>
      <c r="F27" s="17">
        <v>1347</v>
      </c>
      <c r="G27" s="17">
        <v>0</v>
      </c>
      <c r="H27" s="17">
        <v>0</v>
      </c>
      <c r="I27" s="17"/>
      <c r="J27" s="14">
        <f t="shared" si="0"/>
        <v>0</v>
      </c>
    </row>
    <row r="28" spans="2:11" ht="12.75">
      <c r="B28" s="15"/>
      <c r="C28" s="15" t="s">
        <v>128</v>
      </c>
      <c r="D28" s="15" t="s">
        <v>87</v>
      </c>
      <c r="E28" s="16" t="s">
        <v>60</v>
      </c>
      <c r="F28" s="17">
        <v>60000</v>
      </c>
      <c r="G28" s="17">
        <v>63000</v>
      </c>
      <c r="H28" s="17">
        <v>63000</v>
      </c>
      <c r="I28" s="17"/>
      <c r="J28" s="14">
        <f>IF(F28&gt;0,G28/F28,"")</f>
        <v>1.05</v>
      </c>
      <c r="K28" s="55"/>
    </row>
    <row r="29" spans="2:10" ht="12.75">
      <c r="B29" s="15"/>
      <c r="C29" s="15"/>
      <c r="D29" s="15" t="s">
        <v>88</v>
      </c>
      <c r="E29" s="16" t="s">
        <v>174</v>
      </c>
      <c r="F29" s="17">
        <v>5000</v>
      </c>
      <c r="G29" s="17">
        <v>5000</v>
      </c>
      <c r="H29" s="17">
        <v>5000</v>
      </c>
      <c r="I29" s="17"/>
      <c r="J29" s="14">
        <f>IF(F29&gt;0,G29/F29,"")</f>
        <v>1</v>
      </c>
    </row>
    <row r="30" spans="2:10" ht="12.75">
      <c r="B30" s="15"/>
      <c r="C30" s="15"/>
      <c r="D30" s="15" t="s">
        <v>89</v>
      </c>
      <c r="E30" s="16" t="s">
        <v>76</v>
      </c>
      <c r="F30" s="17">
        <v>31000</v>
      </c>
      <c r="G30" s="17">
        <v>31000</v>
      </c>
      <c r="H30" s="17">
        <v>31000</v>
      </c>
      <c r="I30" s="17"/>
      <c r="J30" s="14">
        <f>IF(F30&gt;0,G30/F30,"")</f>
        <v>1</v>
      </c>
    </row>
    <row r="31" spans="2:10" ht="12.75" customHeight="1">
      <c r="B31" s="15"/>
      <c r="C31" s="15"/>
      <c r="D31" s="15" t="s">
        <v>90</v>
      </c>
      <c r="E31" s="16" t="s">
        <v>61</v>
      </c>
      <c r="F31" s="17">
        <v>650000</v>
      </c>
      <c r="G31" s="17">
        <v>750000</v>
      </c>
      <c r="H31" s="17">
        <v>750000</v>
      </c>
      <c r="I31" s="17"/>
      <c r="J31" s="14">
        <f>IF(F31&gt;0,G31/F31,"")</f>
        <v>1.1538461538461537</v>
      </c>
    </row>
    <row r="32" spans="2:11" ht="12.75" hidden="1">
      <c r="B32" s="15"/>
      <c r="C32" s="15"/>
      <c r="D32" s="15"/>
      <c r="E32" s="16"/>
      <c r="F32" s="17"/>
      <c r="G32" s="17"/>
      <c r="H32" s="17"/>
      <c r="I32" s="17"/>
      <c r="J32" s="14">
        <f>IF(F32&gt;0,G32/F32,"")</f>
      </c>
      <c r="K32" s="55"/>
    </row>
    <row r="33" spans="2:10" ht="25.5">
      <c r="B33" s="15"/>
      <c r="C33" s="15"/>
      <c r="D33" s="15" t="s">
        <v>86</v>
      </c>
      <c r="E33" s="16" t="s">
        <v>153</v>
      </c>
      <c r="F33" s="17">
        <v>503000</v>
      </c>
      <c r="G33" s="17">
        <v>409000</v>
      </c>
      <c r="H33" s="17">
        <v>409000</v>
      </c>
      <c r="I33" s="17"/>
      <c r="J33" s="14">
        <f t="shared" si="0"/>
        <v>0.8131212723658051</v>
      </c>
    </row>
    <row r="34" spans="2:10" ht="25.5" customHeight="1" hidden="1">
      <c r="B34" s="15"/>
      <c r="C34" s="15"/>
      <c r="D34" s="15"/>
      <c r="E34" s="16"/>
      <c r="F34" s="17"/>
      <c r="G34" s="17"/>
      <c r="H34" s="17"/>
      <c r="I34" s="17"/>
      <c r="J34" s="14">
        <f t="shared" si="0"/>
      </c>
    </row>
    <row r="35" spans="2:10" ht="14.25" customHeight="1">
      <c r="B35" s="15"/>
      <c r="C35" s="15" t="s">
        <v>9</v>
      </c>
      <c r="D35" s="15" t="s">
        <v>91</v>
      </c>
      <c r="E35" s="16" t="s">
        <v>10</v>
      </c>
      <c r="F35" s="17">
        <v>30000</v>
      </c>
      <c r="G35" s="17">
        <v>30000</v>
      </c>
      <c r="H35" s="17">
        <v>30000</v>
      </c>
      <c r="I35" s="17"/>
      <c r="J35" s="14">
        <f t="shared" si="0"/>
        <v>1</v>
      </c>
    </row>
    <row r="36" spans="2:10" ht="14.25" customHeight="1" hidden="1">
      <c r="B36" s="15"/>
      <c r="C36" s="15"/>
      <c r="D36" s="15" t="s">
        <v>126</v>
      </c>
      <c r="E36" s="16" t="s">
        <v>125</v>
      </c>
      <c r="F36" s="17">
        <v>2000</v>
      </c>
      <c r="G36" s="17">
        <v>0</v>
      </c>
      <c r="H36" s="17">
        <v>0</v>
      </c>
      <c r="I36" s="17"/>
      <c r="J36" s="14">
        <f>IF(F36&gt;0,G36/F36,"")</f>
        <v>0</v>
      </c>
    </row>
    <row r="37" spans="2:10" ht="38.25">
      <c r="B37" s="15"/>
      <c r="C37" s="15"/>
      <c r="D37" s="15" t="s">
        <v>154</v>
      </c>
      <c r="E37" s="16" t="s">
        <v>167</v>
      </c>
      <c r="F37" s="17">
        <v>14000</v>
      </c>
      <c r="G37" s="17">
        <v>14000</v>
      </c>
      <c r="H37" s="17">
        <v>14000</v>
      </c>
      <c r="I37" s="17"/>
      <c r="J37" s="14">
        <f t="shared" si="0"/>
        <v>1</v>
      </c>
    </row>
    <row r="38" spans="2:10" ht="12.75" hidden="1">
      <c r="B38" s="15"/>
      <c r="C38" s="29"/>
      <c r="D38" s="15"/>
      <c r="E38" s="30"/>
      <c r="F38" s="17"/>
      <c r="G38" s="17"/>
      <c r="H38" s="17"/>
      <c r="I38" s="17"/>
      <c r="J38" s="14">
        <f t="shared" si="0"/>
      </c>
    </row>
    <row r="39" spans="2:10" ht="12.75" customHeight="1">
      <c r="B39" s="73" t="s">
        <v>12</v>
      </c>
      <c r="C39" s="77"/>
      <c r="D39" s="77"/>
      <c r="E39" s="78"/>
      <c r="F39" s="34">
        <f>SUM(F26:F37)</f>
        <v>1314347</v>
      </c>
      <c r="G39" s="34">
        <f>SUM(G26:G37)</f>
        <v>1319800</v>
      </c>
      <c r="H39" s="34">
        <f>SUM(H26:H37)</f>
        <v>1319800</v>
      </c>
      <c r="I39" s="34"/>
      <c r="J39" s="14">
        <f t="shared" si="0"/>
        <v>1.004148828277464</v>
      </c>
    </row>
    <row r="40" spans="2:10" ht="12.75" customHeight="1">
      <c r="B40" s="74" t="s">
        <v>11</v>
      </c>
      <c r="C40" s="75"/>
      <c r="D40" s="75"/>
      <c r="E40" s="76"/>
      <c r="F40" s="19">
        <f>F39+F25+F21+F17+F13</f>
        <v>6676969</v>
      </c>
      <c r="G40" s="19">
        <f>G39+G25+G21+G17+G13</f>
        <v>6964783</v>
      </c>
      <c r="H40" s="19">
        <f>H39+H25+H21+H17+H13</f>
        <v>6964783</v>
      </c>
      <c r="I40" s="19"/>
      <c r="J40" s="69">
        <f t="shared" si="0"/>
        <v>1.0431054869357639</v>
      </c>
    </row>
    <row r="41" spans="2:10" ht="12.75" customHeight="1">
      <c r="B41" s="73" t="s">
        <v>13</v>
      </c>
      <c r="C41" s="77"/>
      <c r="D41" s="77"/>
      <c r="E41" s="78"/>
      <c r="F41" s="17"/>
      <c r="G41" s="17"/>
      <c r="H41" s="17"/>
      <c r="I41" s="17"/>
      <c r="J41" s="14">
        <f t="shared" si="0"/>
      </c>
    </row>
    <row r="42" spans="2:10" ht="25.5">
      <c r="B42" s="15" t="s">
        <v>4</v>
      </c>
      <c r="C42" s="15" t="s">
        <v>14</v>
      </c>
      <c r="D42" s="15" t="s">
        <v>92</v>
      </c>
      <c r="E42" s="16" t="s">
        <v>15</v>
      </c>
      <c r="F42" s="17">
        <v>3026533</v>
      </c>
      <c r="G42" s="17">
        <v>3039186</v>
      </c>
      <c r="H42" s="17">
        <v>3039186</v>
      </c>
      <c r="I42" s="17"/>
      <c r="J42" s="14">
        <f t="shared" si="0"/>
        <v>1.0041806912397784</v>
      </c>
    </row>
    <row r="43" spans="2:10" ht="25.5">
      <c r="B43" s="15"/>
      <c r="C43" s="15"/>
      <c r="D43" s="15" t="s">
        <v>93</v>
      </c>
      <c r="E43" s="16" t="s">
        <v>16</v>
      </c>
      <c r="F43" s="17">
        <v>21000</v>
      </c>
      <c r="G43" s="17">
        <v>6300</v>
      </c>
      <c r="H43" s="17">
        <v>6300</v>
      </c>
      <c r="I43" s="17"/>
      <c r="J43" s="14">
        <f t="shared" si="0"/>
        <v>0.3</v>
      </c>
    </row>
    <row r="44" spans="2:10" ht="11.25" customHeight="1">
      <c r="B44" s="74" t="s">
        <v>17</v>
      </c>
      <c r="C44" s="75"/>
      <c r="D44" s="75"/>
      <c r="E44" s="76"/>
      <c r="F44" s="19">
        <f>SUM(F42:F43)</f>
        <v>3047533</v>
      </c>
      <c r="G44" s="19">
        <f>SUM(G42:G43)</f>
        <v>3045486</v>
      </c>
      <c r="H44" s="19">
        <f>SUM(H42:H43)</f>
        <v>3045486</v>
      </c>
      <c r="I44" s="19"/>
      <c r="J44" s="69">
        <f t="shared" si="0"/>
        <v>0.999328309160229</v>
      </c>
    </row>
    <row r="45" spans="2:10" ht="12.75" customHeight="1">
      <c r="B45" s="73" t="s">
        <v>56</v>
      </c>
      <c r="C45" s="77"/>
      <c r="D45" s="77"/>
      <c r="E45" s="78"/>
      <c r="F45" s="17"/>
      <c r="G45" s="17"/>
      <c r="H45" s="17"/>
      <c r="I45" s="17"/>
      <c r="J45" s="14">
        <f t="shared" si="0"/>
      </c>
    </row>
    <row r="46" spans="2:10" ht="23.25" customHeight="1">
      <c r="B46" s="15" t="s">
        <v>21</v>
      </c>
      <c r="C46" s="15" t="s">
        <v>22</v>
      </c>
      <c r="D46" s="15" t="s">
        <v>96</v>
      </c>
      <c r="E46" s="16" t="s">
        <v>24</v>
      </c>
      <c r="F46" s="17">
        <v>474000</v>
      </c>
      <c r="G46" s="17">
        <v>300000</v>
      </c>
      <c r="H46" s="17">
        <v>300000</v>
      </c>
      <c r="I46" s="17"/>
      <c r="J46" s="14">
        <f>IF(F46&gt;0,G46/F46,"")</f>
        <v>0.6329113924050633</v>
      </c>
    </row>
    <row r="47" spans="2:11" ht="17.25" customHeight="1">
      <c r="B47" s="15"/>
      <c r="C47" s="15"/>
      <c r="D47" s="15" t="s">
        <v>94</v>
      </c>
      <c r="E47" s="26" t="s">
        <v>23</v>
      </c>
      <c r="F47" s="17">
        <v>400000</v>
      </c>
      <c r="G47" s="17">
        <v>500000</v>
      </c>
      <c r="H47" s="17">
        <v>500000</v>
      </c>
      <c r="I47" s="17"/>
      <c r="J47" s="14">
        <f>IF(F47&gt;0,G47/F47,"")</f>
        <v>1.25</v>
      </c>
      <c r="K47" s="55"/>
    </row>
    <row r="48" spans="2:10" ht="51" customHeight="1">
      <c r="B48" s="15"/>
      <c r="C48" s="15"/>
      <c r="D48" s="15" t="s">
        <v>95</v>
      </c>
      <c r="E48" s="26" t="s">
        <v>72</v>
      </c>
      <c r="F48" s="17">
        <v>100000</v>
      </c>
      <c r="G48" s="17">
        <v>100000</v>
      </c>
      <c r="H48" s="17">
        <v>0</v>
      </c>
      <c r="I48" s="17">
        <v>100000</v>
      </c>
      <c r="J48" s="14">
        <f t="shared" si="0"/>
        <v>1</v>
      </c>
    </row>
    <row r="49" spans="2:11" ht="51.75" customHeight="1">
      <c r="B49" s="15"/>
      <c r="C49" s="15"/>
      <c r="D49" s="15" t="s">
        <v>170</v>
      </c>
      <c r="E49" s="16" t="s">
        <v>171</v>
      </c>
      <c r="F49" s="17">
        <v>2325878</v>
      </c>
      <c r="G49" s="17">
        <v>3396000</v>
      </c>
      <c r="H49" s="17">
        <v>0</v>
      </c>
      <c r="I49" s="17">
        <v>3396000</v>
      </c>
      <c r="J49" s="14">
        <f t="shared" si="0"/>
        <v>1.4600937796393447</v>
      </c>
      <c r="K49" s="55"/>
    </row>
    <row r="50" spans="2:10" ht="12.75" customHeight="1" hidden="1">
      <c r="B50" s="15"/>
      <c r="C50" s="15"/>
      <c r="D50" s="15"/>
      <c r="E50" s="16"/>
      <c r="F50" s="17">
        <v>0</v>
      </c>
      <c r="G50" s="17">
        <v>0</v>
      </c>
      <c r="H50" s="17"/>
      <c r="I50" s="17"/>
      <c r="J50" s="14">
        <f t="shared" si="0"/>
      </c>
    </row>
    <row r="51" spans="2:10" ht="21" customHeight="1">
      <c r="B51" s="74" t="s">
        <v>25</v>
      </c>
      <c r="C51" s="75"/>
      <c r="D51" s="75"/>
      <c r="E51" s="76"/>
      <c r="F51" s="19">
        <f>SUM(F46:F49)</f>
        <v>3299878</v>
      </c>
      <c r="G51" s="19">
        <f>SUM(G46:G49)</f>
        <v>4296000</v>
      </c>
      <c r="H51" s="19">
        <f>SUM(H46:H49)</f>
        <v>800000</v>
      </c>
      <c r="I51" s="19">
        <f>SUM(I46:I49)</f>
        <v>3496000</v>
      </c>
      <c r="J51" s="69">
        <f t="shared" si="0"/>
        <v>1.3018663114212101</v>
      </c>
    </row>
    <row r="52" spans="2:10" ht="12.75" customHeight="1">
      <c r="B52" s="73" t="s">
        <v>57</v>
      </c>
      <c r="C52" s="77"/>
      <c r="D52" s="77"/>
      <c r="E52" s="78"/>
      <c r="F52" s="17"/>
      <c r="G52" s="17"/>
      <c r="H52" s="17"/>
      <c r="I52" s="17"/>
      <c r="J52" s="14">
        <f t="shared" si="0"/>
      </c>
    </row>
    <row r="53" spans="2:10" ht="12.75" hidden="1">
      <c r="B53" s="15" t="s">
        <v>38</v>
      </c>
      <c r="C53" s="15" t="s">
        <v>97</v>
      </c>
      <c r="D53" s="15" t="s">
        <v>98</v>
      </c>
      <c r="E53" s="16" t="s">
        <v>18</v>
      </c>
      <c r="F53" s="17">
        <v>18550</v>
      </c>
      <c r="G53" s="17">
        <v>0</v>
      </c>
      <c r="H53" s="17">
        <v>0</v>
      </c>
      <c r="I53" s="17"/>
      <c r="J53" s="14">
        <f t="shared" si="0"/>
        <v>0</v>
      </c>
    </row>
    <row r="54" spans="2:10" ht="12.75">
      <c r="B54" s="15" t="s">
        <v>99</v>
      </c>
      <c r="C54" s="15" t="s">
        <v>100</v>
      </c>
      <c r="D54" s="15" t="s">
        <v>98</v>
      </c>
      <c r="E54" s="16" t="s">
        <v>18</v>
      </c>
      <c r="F54" s="17">
        <v>4200</v>
      </c>
      <c r="G54" s="17">
        <v>4800</v>
      </c>
      <c r="H54" s="17">
        <v>4800</v>
      </c>
      <c r="I54" s="17"/>
      <c r="J54" s="14">
        <f t="shared" si="0"/>
        <v>1.1428571428571428</v>
      </c>
    </row>
    <row r="55" spans="2:10" ht="11.25" customHeight="1">
      <c r="B55" s="73" t="s">
        <v>19</v>
      </c>
      <c r="C55" s="77"/>
      <c r="D55" s="77"/>
      <c r="E55" s="78"/>
      <c r="F55" s="18">
        <f>SUM(F53:F54)</f>
        <v>22750</v>
      </c>
      <c r="G55" s="18">
        <f>SUM(G53:G54)</f>
        <v>4800</v>
      </c>
      <c r="H55" s="18">
        <f>SUM(H53:H54)</f>
        <v>4800</v>
      </c>
      <c r="I55" s="18"/>
      <c r="J55" s="14">
        <f t="shared" si="0"/>
        <v>0.210989010989011</v>
      </c>
    </row>
    <row r="56" spans="2:10" ht="12.75" customHeight="1">
      <c r="B56" s="74" t="s">
        <v>20</v>
      </c>
      <c r="C56" s="75"/>
      <c r="D56" s="75"/>
      <c r="E56" s="76"/>
      <c r="F56" s="19">
        <f>F55</f>
        <v>22750</v>
      </c>
      <c r="G56" s="19">
        <f>G55</f>
        <v>4800</v>
      </c>
      <c r="H56" s="19">
        <f>H55</f>
        <v>4800</v>
      </c>
      <c r="I56" s="19"/>
      <c r="J56" s="69">
        <f t="shared" si="0"/>
        <v>0.210989010989011</v>
      </c>
    </row>
    <row r="57" spans="2:10" ht="12.75" customHeight="1">
      <c r="B57" s="73" t="s">
        <v>26</v>
      </c>
      <c r="C57" s="77"/>
      <c r="D57" s="77"/>
      <c r="E57" s="78"/>
      <c r="F57" s="17"/>
      <c r="G57" s="17"/>
      <c r="H57" s="17"/>
      <c r="I57" s="17"/>
      <c r="J57" s="14"/>
    </row>
    <row r="58" spans="2:10" ht="12.75" hidden="1">
      <c r="B58" s="15"/>
      <c r="C58" s="15"/>
      <c r="D58" s="15"/>
      <c r="E58" s="16"/>
      <c r="F58" s="17"/>
      <c r="G58" s="17"/>
      <c r="H58" s="17"/>
      <c r="I58" s="17"/>
      <c r="J58" s="14">
        <f t="shared" si="0"/>
      </c>
    </row>
    <row r="59" spans="2:11" ht="25.5">
      <c r="B59" s="15" t="s">
        <v>29</v>
      </c>
      <c r="C59" s="15" t="s">
        <v>69</v>
      </c>
      <c r="D59" s="15" t="s">
        <v>135</v>
      </c>
      <c r="E59" s="16" t="s">
        <v>136</v>
      </c>
      <c r="F59" s="17">
        <v>11700</v>
      </c>
      <c r="G59" s="17">
        <v>17000</v>
      </c>
      <c r="H59" s="17">
        <v>17000</v>
      </c>
      <c r="I59" s="17"/>
      <c r="J59" s="14">
        <f t="shared" si="0"/>
        <v>1.452991452991453</v>
      </c>
      <c r="K59" s="55"/>
    </row>
    <row r="60" spans="2:11" ht="12.75" hidden="1">
      <c r="B60" s="15"/>
      <c r="C60" s="15"/>
      <c r="D60" s="15"/>
      <c r="E60" s="16"/>
      <c r="F60" s="17"/>
      <c r="G60" s="17"/>
      <c r="H60" s="17"/>
      <c r="I60" s="17"/>
      <c r="J60" s="14"/>
      <c r="K60" s="55"/>
    </row>
    <row r="61" spans="2:11" ht="25.5" hidden="1">
      <c r="B61" s="15" t="s">
        <v>21</v>
      </c>
      <c r="C61" s="15" t="s">
        <v>22</v>
      </c>
      <c r="D61" s="15" t="s">
        <v>103</v>
      </c>
      <c r="E61" s="16" t="s">
        <v>192</v>
      </c>
      <c r="F61" s="17">
        <v>230000</v>
      </c>
      <c r="G61" s="17">
        <v>0</v>
      </c>
      <c r="H61" s="17">
        <v>0</v>
      </c>
      <c r="I61" s="17"/>
      <c r="J61" s="14"/>
      <c r="K61" s="55"/>
    </row>
    <row r="62" spans="2:10" ht="12.75">
      <c r="B62" s="15" t="s">
        <v>27</v>
      </c>
      <c r="C62" s="15" t="s">
        <v>28</v>
      </c>
      <c r="D62" s="15" t="s">
        <v>103</v>
      </c>
      <c r="E62" s="16" t="s">
        <v>122</v>
      </c>
      <c r="F62" s="17">
        <v>13300</v>
      </c>
      <c r="G62" s="17">
        <v>13300</v>
      </c>
      <c r="H62" s="17">
        <v>13300</v>
      </c>
      <c r="I62" s="17"/>
      <c r="J62" s="14">
        <f t="shared" si="0"/>
        <v>1</v>
      </c>
    </row>
    <row r="63" spans="2:10" ht="38.25">
      <c r="B63" s="15"/>
      <c r="C63" s="15" t="s">
        <v>67</v>
      </c>
      <c r="D63" s="15" t="s">
        <v>102</v>
      </c>
      <c r="E63" s="16" t="s">
        <v>123</v>
      </c>
      <c r="F63" s="17">
        <v>421</v>
      </c>
      <c r="G63" s="17">
        <v>421</v>
      </c>
      <c r="H63" s="17">
        <v>421</v>
      </c>
      <c r="I63" s="17"/>
      <c r="J63" s="14">
        <f t="shared" si="0"/>
        <v>1</v>
      </c>
    </row>
    <row r="64" spans="2:10" ht="12.75">
      <c r="B64" s="15" t="s">
        <v>46</v>
      </c>
      <c r="C64" s="15" t="s">
        <v>70</v>
      </c>
      <c r="D64" s="15" t="s">
        <v>101</v>
      </c>
      <c r="E64" s="16" t="s">
        <v>71</v>
      </c>
      <c r="F64" s="17">
        <v>15000</v>
      </c>
      <c r="G64" s="17">
        <v>15000</v>
      </c>
      <c r="H64" s="17">
        <v>15000</v>
      </c>
      <c r="I64" s="17"/>
      <c r="J64" s="14">
        <f t="shared" si="0"/>
        <v>1</v>
      </c>
    </row>
    <row r="65" spans="2:10" ht="25.5">
      <c r="B65" s="15" t="s">
        <v>99</v>
      </c>
      <c r="C65" s="15" t="s">
        <v>115</v>
      </c>
      <c r="D65" s="15" t="s">
        <v>103</v>
      </c>
      <c r="E65" s="16" t="s">
        <v>158</v>
      </c>
      <c r="F65" s="17">
        <v>1200</v>
      </c>
      <c r="G65" s="17">
        <v>5000</v>
      </c>
      <c r="H65" s="17">
        <v>5000</v>
      </c>
      <c r="I65" s="17"/>
      <c r="J65" s="14">
        <f t="shared" si="0"/>
        <v>4.166666666666667</v>
      </c>
    </row>
    <row r="66" spans="2:10" ht="38.25">
      <c r="B66" s="15"/>
      <c r="C66" s="15"/>
      <c r="D66" s="15" t="s">
        <v>102</v>
      </c>
      <c r="E66" s="16" t="s">
        <v>123</v>
      </c>
      <c r="F66" s="17">
        <v>4000</v>
      </c>
      <c r="G66" s="17">
        <v>5000</v>
      </c>
      <c r="H66" s="17">
        <v>5000</v>
      </c>
      <c r="I66" s="17"/>
      <c r="J66" s="14">
        <f t="shared" si="0"/>
        <v>1.25</v>
      </c>
    </row>
    <row r="67" spans="2:10" ht="12.75" hidden="1">
      <c r="B67" s="15"/>
      <c r="C67" s="15" t="s">
        <v>119</v>
      </c>
      <c r="D67" s="15" t="s">
        <v>103</v>
      </c>
      <c r="E67" s="16" t="s">
        <v>157</v>
      </c>
      <c r="F67" s="17">
        <v>1500</v>
      </c>
      <c r="G67" s="17">
        <v>0</v>
      </c>
      <c r="H67" s="17">
        <v>0</v>
      </c>
      <c r="I67" s="17"/>
      <c r="J67" s="14">
        <f t="shared" si="0"/>
        <v>0</v>
      </c>
    </row>
    <row r="68" spans="2:10" ht="12.75" hidden="1">
      <c r="B68" s="15"/>
      <c r="C68" s="15"/>
      <c r="D68" s="15"/>
      <c r="E68" s="16"/>
      <c r="F68" s="17"/>
      <c r="G68" s="17"/>
      <c r="H68" s="17"/>
      <c r="I68" s="17"/>
      <c r="J68" s="14">
        <f t="shared" si="0"/>
      </c>
    </row>
    <row r="69" spans="2:10" ht="12.75" hidden="1">
      <c r="B69" s="15"/>
      <c r="C69" s="15"/>
      <c r="D69" s="15"/>
      <c r="E69" s="16"/>
      <c r="F69" s="17"/>
      <c r="G69" s="17"/>
      <c r="H69" s="17"/>
      <c r="I69" s="17"/>
      <c r="J69" s="14"/>
    </row>
    <row r="70" spans="2:10" ht="38.25" hidden="1">
      <c r="B70" s="15" t="s">
        <v>32</v>
      </c>
      <c r="C70" s="15" t="s">
        <v>141</v>
      </c>
      <c r="D70" s="15" t="s">
        <v>103</v>
      </c>
      <c r="E70" s="16" t="s">
        <v>160</v>
      </c>
      <c r="F70" s="17">
        <v>0</v>
      </c>
      <c r="G70" s="17">
        <v>0</v>
      </c>
      <c r="H70" s="17">
        <v>0</v>
      </c>
      <c r="I70" s="17"/>
      <c r="J70" s="14">
        <f t="shared" si="0"/>
      </c>
    </row>
    <row r="71" spans="2:10" ht="29.25" customHeight="1" hidden="1">
      <c r="B71" s="15" t="s">
        <v>37</v>
      </c>
      <c r="C71" s="15" t="s">
        <v>80</v>
      </c>
      <c r="D71" s="15" t="s">
        <v>103</v>
      </c>
      <c r="E71" s="16" t="s">
        <v>159</v>
      </c>
      <c r="F71" s="17">
        <v>0</v>
      </c>
      <c r="G71" s="17">
        <v>0</v>
      </c>
      <c r="H71" s="17">
        <v>0</v>
      </c>
      <c r="I71" s="17"/>
      <c r="J71" s="14">
        <f t="shared" si="0"/>
      </c>
    </row>
    <row r="72" spans="2:10" ht="12.75" customHeight="1">
      <c r="B72" s="73" t="s">
        <v>12</v>
      </c>
      <c r="C72" s="77"/>
      <c r="D72" s="77"/>
      <c r="E72" s="78"/>
      <c r="F72" s="18">
        <f>SUM(F59:F71)</f>
        <v>277121</v>
      </c>
      <c r="G72" s="18">
        <f>SUM(G59:G71)</f>
        <v>55721</v>
      </c>
      <c r="H72" s="18">
        <f>SUM(H59:H71)</f>
        <v>55721</v>
      </c>
      <c r="I72" s="18"/>
      <c r="J72" s="14">
        <f t="shared" si="0"/>
        <v>0.20107101230148564</v>
      </c>
    </row>
    <row r="73" spans="2:10" ht="12.75" customHeight="1" hidden="1">
      <c r="B73" s="58"/>
      <c r="C73" s="58"/>
      <c r="D73" s="58"/>
      <c r="E73" s="56"/>
      <c r="F73" s="53"/>
      <c r="G73" s="53"/>
      <c r="H73" s="53"/>
      <c r="I73" s="53"/>
      <c r="J73" s="57">
        <f t="shared" si="0"/>
      </c>
    </row>
    <row r="74" spans="2:10" ht="12.75" customHeight="1">
      <c r="B74" s="15" t="s">
        <v>21</v>
      </c>
      <c r="C74" s="15" t="s">
        <v>22</v>
      </c>
      <c r="D74" s="15" t="s">
        <v>105</v>
      </c>
      <c r="E74" s="16" t="s">
        <v>161</v>
      </c>
      <c r="F74" s="17">
        <v>17000</v>
      </c>
      <c r="G74" s="17">
        <v>15000</v>
      </c>
      <c r="H74" s="17">
        <v>15000</v>
      </c>
      <c r="I74" s="17"/>
      <c r="J74" s="14">
        <f t="shared" si="0"/>
        <v>0.8823529411764706</v>
      </c>
    </row>
    <row r="75" spans="2:10" ht="12.75">
      <c r="B75" s="15" t="s">
        <v>27</v>
      </c>
      <c r="C75" s="15" t="s">
        <v>28</v>
      </c>
      <c r="D75" s="15" t="s">
        <v>105</v>
      </c>
      <c r="E75" s="16" t="s">
        <v>33</v>
      </c>
      <c r="F75" s="17">
        <v>132000</v>
      </c>
      <c r="G75" s="17">
        <v>100000</v>
      </c>
      <c r="H75" s="17">
        <v>100000</v>
      </c>
      <c r="I75" s="17"/>
      <c r="J75" s="14">
        <f t="shared" si="0"/>
        <v>0.7575757575757576</v>
      </c>
    </row>
    <row r="76" spans="2:10" ht="12.75" hidden="1">
      <c r="B76" s="15" t="s">
        <v>4</v>
      </c>
      <c r="C76" s="15" t="s">
        <v>68</v>
      </c>
      <c r="D76" s="15" t="s">
        <v>106</v>
      </c>
      <c r="E76" s="16" t="s">
        <v>142</v>
      </c>
      <c r="F76" s="17">
        <v>679</v>
      </c>
      <c r="G76" s="17">
        <v>0</v>
      </c>
      <c r="H76" s="17"/>
      <c r="I76" s="17"/>
      <c r="J76" s="14">
        <f t="shared" si="0"/>
        <v>0</v>
      </c>
    </row>
    <row r="77" spans="2:10" ht="12.75">
      <c r="B77" s="15"/>
      <c r="C77" s="15" t="s">
        <v>5</v>
      </c>
      <c r="D77" s="15" t="s">
        <v>106</v>
      </c>
      <c r="E77" s="16" t="s">
        <v>104</v>
      </c>
      <c r="F77" s="17">
        <v>147000</v>
      </c>
      <c r="G77" s="17">
        <v>100000</v>
      </c>
      <c r="H77" s="17">
        <v>100000</v>
      </c>
      <c r="I77" s="17"/>
      <c r="J77" s="14">
        <f aca="true" t="shared" si="1" ref="J77:J84">IF(F77&gt;0,G77/F77,"")</f>
        <v>0.6802721088435374</v>
      </c>
    </row>
    <row r="78" spans="2:10" ht="12.75">
      <c r="B78" s="15"/>
      <c r="C78" s="15" t="s">
        <v>128</v>
      </c>
      <c r="D78" s="15" t="s">
        <v>106</v>
      </c>
      <c r="E78" s="16" t="s">
        <v>104</v>
      </c>
      <c r="F78" s="17">
        <v>50000</v>
      </c>
      <c r="G78" s="17">
        <v>50000</v>
      </c>
      <c r="H78" s="17">
        <v>50000</v>
      </c>
      <c r="I78" s="17"/>
      <c r="J78" s="14">
        <f t="shared" si="1"/>
        <v>1</v>
      </c>
    </row>
    <row r="79" spans="2:10" ht="12.75" hidden="1">
      <c r="B79" s="15"/>
      <c r="C79" s="15" t="s">
        <v>9</v>
      </c>
      <c r="D79" s="15" t="s">
        <v>106</v>
      </c>
      <c r="E79" s="16" t="s">
        <v>104</v>
      </c>
      <c r="F79" s="17">
        <v>156</v>
      </c>
      <c r="G79" s="17">
        <v>0</v>
      </c>
      <c r="H79" s="17">
        <v>0</v>
      </c>
      <c r="I79" s="17"/>
      <c r="J79" s="14">
        <f t="shared" si="1"/>
        <v>0</v>
      </c>
    </row>
    <row r="80" spans="2:10" ht="12.75" hidden="1">
      <c r="B80" s="15" t="s">
        <v>38</v>
      </c>
      <c r="C80" s="15" t="s">
        <v>97</v>
      </c>
      <c r="D80" s="15" t="s">
        <v>105</v>
      </c>
      <c r="E80" s="16" t="s">
        <v>107</v>
      </c>
      <c r="F80" s="17">
        <v>148</v>
      </c>
      <c r="G80" s="17">
        <v>0</v>
      </c>
      <c r="H80" s="17">
        <v>0</v>
      </c>
      <c r="I80" s="17"/>
      <c r="J80" s="14">
        <f t="shared" si="1"/>
        <v>0</v>
      </c>
    </row>
    <row r="81" spans="2:10" ht="12.75" hidden="1">
      <c r="B81" s="15" t="s">
        <v>99</v>
      </c>
      <c r="C81" s="15" t="s">
        <v>115</v>
      </c>
      <c r="D81" s="15" t="s">
        <v>105</v>
      </c>
      <c r="E81" s="16" t="s">
        <v>143</v>
      </c>
      <c r="F81" s="17">
        <v>127</v>
      </c>
      <c r="G81" s="17">
        <v>0</v>
      </c>
      <c r="H81" s="17">
        <v>0</v>
      </c>
      <c r="I81" s="17"/>
      <c r="J81" s="14">
        <f t="shared" si="1"/>
        <v>0</v>
      </c>
    </row>
    <row r="82" spans="2:10" ht="12.75" hidden="1">
      <c r="B82" s="15"/>
      <c r="C82" s="15"/>
      <c r="D82" s="15"/>
      <c r="E82" s="16"/>
      <c r="F82" s="17"/>
      <c r="G82" s="17"/>
      <c r="H82" s="17"/>
      <c r="I82" s="17"/>
      <c r="J82" s="14">
        <f t="shared" si="1"/>
      </c>
    </row>
    <row r="83" spans="2:10" ht="12.75" hidden="1">
      <c r="B83" s="15"/>
      <c r="C83" s="15"/>
      <c r="D83" s="15"/>
      <c r="E83" s="16"/>
      <c r="F83" s="17"/>
      <c r="G83" s="17"/>
      <c r="H83" s="17"/>
      <c r="I83" s="17"/>
      <c r="J83" s="14">
        <f t="shared" si="1"/>
      </c>
    </row>
    <row r="84" spans="2:10" ht="12.75" customHeight="1">
      <c r="B84" s="73" t="s">
        <v>30</v>
      </c>
      <c r="C84" s="77"/>
      <c r="D84" s="77"/>
      <c r="E84" s="78"/>
      <c r="F84" s="18">
        <f>SUM(F73:F81)</f>
        <v>347110</v>
      </c>
      <c r="G84" s="18">
        <f>SUM(G73:G81)</f>
        <v>265000</v>
      </c>
      <c r="H84" s="18">
        <f>SUM(H73:H81)</f>
        <v>265000</v>
      </c>
      <c r="I84" s="18"/>
      <c r="J84" s="14">
        <f t="shared" si="1"/>
        <v>0.7634467459883034</v>
      </c>
    </row>
    <row r="85" spans="2:10" ht="12.75">
      <c r="B85" s="15" t="s">
        <v>27</v>
      </c>
      <c r="C85" s="15" t="s">
        <v>28</v>
      </c>
      <c r="D85" s="15" t="s">
        <v>108</v>
      </c>
      <c r="E85" s="16" t="s">
        <v>62</v>
      </c>
      <c r="F85" s="17">
        <v>5000</v>
      </c>
      <c r="G85" s="17">
        <v>5000</v>
      </c>
      <c r="H85" s="17">
        <v>5000</v>
      </c>
      <c r="I85" s="17"/>
      <c r="J85" s="14">
        <f t="shared" si="0"/>
        <v>1</v>
      </c>
    </row>
    <row r="86" spans="2:10" ht="12.75">
      <c r="B86" s="15" t="s">
        <v>149</v>
      </c>
      <c r="C86" s="15" t="s">
        <v>150</v>
      </c>
      <c r="D86" s="15" t="s">
        <v>108</v>
      </c>
      <c r="E86" s="16" t="s">
        <v>179</v>
      </c>
      <c r="F86" s="17">
        <v>130000</v>
      </c>
      <c r="G86" s="17">
        <v>150000</v>
      </c>
      <c r="H86" s="17">
        <v>150000</v>
      </c>
      <c r="I86" s="17"/>
      <c r="J86" s="14">
        <f t="shared" si="0"/>
        <v>1.1538461538461537</v>
      </c>
    </row>
    <row r="87" spans="2:10" ht="25.5">
      <c r="B87" s="15" t="s">
        <v>4</v>
      </c>
      <c r="C87" s="15" t="s">
        <v>9</v>
      </c>
      <c r="D87" s="15" t="s">
        <v>109</v>
      </c>
      <c r="E87" s="16" t="s">
        <v>180</v>
      </c>
      <c r="F87" s="17">
        <v>319227</v>
      </c>
      <c r="G87" s="17">
        <v>333000</v>
      </c>
      <c r="H87" s="17">
        <v>333000</v>
      </c>
      <c r="I87" s="17"/>
      <c r="J87" s="14">
        <f t="shared" si="0"/>
        <v>1.04314484677048</v>
      </c>
    </row>
    <row r="88" spans="2:10" ht="12.75" customHeight="1">
      <c r="B88" s="73" t="s">
        <v>31</v>
      </c>
      <c r="C88" s="77"/>
      <c r="D88" s="77"/>
      <c r="E88" s="78"/>
      <c r="F88" s="18">
        <f>SUM(F85:F87)</f>
        <v>454227</v>
      </c>
      <c r="G88" s="18">
        <f>SUM(G85:G87)</f>
        <v>488000</v>
      </c>
      <c r="H88" s="18">
        <f>SUM(H85:H87)</f>
        <v>488000</v>
      </c>
      <c r="I88" s="18"/>
      <c r="J88" s="14">
        <f t="shared" si="0"/>
        <v>1.0743526914956618</v>
      </c>
    </row>
    <row r="89" spans="2:10" ht="12.75" customHeight="1">
      <c r="B89" s="74" t="s">
        <v>34</v>
      </c>
      <c r="C89" s="75"/>
      <c r="D89" s="75"/>
      <c r="E89" s="76"/>
      <c r="F89" s="19">
        <f>F88+F84+F72</f>
        <v>1078458</v>
      </c>
      <c r="G89" s="19">
        <f>G88+G84+G72</f>
        <v>808721</v>
      </c>
      <c r="H89" s="19">
        <f>H88+H84+H72</f>
        <v>808721</v>
      </c>
      <c r="I89" s="19"/>
      <c r="J89" s="69">
        <f t="shared" si="0"/>
        <v>0.7498864118955026</v>
      </c>
    </row>
    <row r="90" spans="2:10" ht="12.75" customHeight="1">
      <c r="B90" s="73" t="s">
        <v>35</v>
      </c>
      <c r="C90" s="77"/>
      <c r="D90" s="77"/>
      <c r="E90" s="78"/>
      <c r="F90" s="17"/>
      <c r="G90" s="17"/>
      <c r="H90" s="17"/>
      <c r="I90" s="17"/>
      <c r="J90" s="14">
        <f t="shared" si="0"/>
      </c>
    </row>
    <row r="91" spans="2:10" ht="25.5">
      <c r="B91" s="15" t="s">
        <v>32</v>
      </c>
      <c r="C91" s="15" t="s">
        <v>73</v>
      </c>
      <c r="D91" s="15" t="s">
        <v>110</v>
      </c>
      <c r="E91" s="16" t="s">
        <v>75</v>
      </c>
      <c r="F91" s="17">
        <v>2141522</v>
      </c>
      <c r="G91" s="17">
        <v>2290513</v>
      </c>
      <c r="H91" s="17">
        <v>2290513</v>
      </c>
      <c r="I91" s="17"/>
      <c r="J91" s="14">
        <f t="shared" si="0"/>
        <v>1.0695724816275527</v>
      </c>
    </row>
    <row r="92" spans="2:10" ht="12.75" hidden="1">
      <c r="B92" s="15"/>
      <c r="C92" s="15"/>
      <c r="D92" s="15"/>
      <c r="E92" s="16"/>
      <c r="F92" s="17"/>
      <c r="G92" s="17"/>
      <c r="H92" s="17"/>
      <c r="I92" s="17"/>
      <c r="J92" s="14"/>
    </row>
    <row r="93" spans="2:10" ht="25.5">
      <c r="B93" s="15"/>
      <c r="C93" s="15" t="s">
        <v>111</v>
      </c>
      <c r="D93" s="15" t="s">
        <v>110</v>
      </c>
      <c r="E93" s="16" t="s">
        <v>112</v>
      </c>
      <c r="F93" s="17">
        <v>271269</v>
      </c>
      <c r="G93" s="17">
        <v>316354</v>
      </c>
      <c r="H93" s="17">
        <v>316354</v>
      </c>
      <c r="I93" s="17"/>
      <c r="J93" s="14">
        <f>IF(F93&gt;0,G93/F93,"")</f>
        <v>1.1662003398840266</v>
      </c>
    </row>
    <row r="94" spans="2:10" ht="25.5">
      <c r="B94" s="15"/>
      <c r="C94" s="15" t="s">
        <v>168</v>
      </c>
      <c r="D94" s="15" t="s">
        <v>110</v>
      </c>
      <c r="E94" s="16" t="s">
        <v>173</v>
      </c>
      <c r="F94" s="17">
        <v>14906</v>
      </c>
      <c r="G94" s="17">
        <v>47496</v>
      </c>
      <c r="H94" s="17">
        <v>47496</v>
      </c>
      <c r="I94" s="17"/>
      <c r="J94" s="14">
        <f t="shared" si="0"/>
        <v>3.1863679055413927</v>
      </c>
    </row>
    <row r="95" spans="2:10" ht="32.25" customHeight="1" hidden="1">
      <c r="B95" s="15"/>
      <c r="C95" s="15"/>
      <c r="D95" s="15"/>
      <c r="E95" s="16"/>
      <c r="F95" s="17"/>
      <c r="G95" s="17"/>
      <c r="H95" s="17"/>
      <c r="I95" s="17"/>
      <c r="J95" s="14"/>
    </row>
    <row r="96" spans="2:10" ht="12.75" customHeight="1">
      <c r="B96" s="73" t="s">
        <v>63</v>
      </c>
      <c r="C96" s="77"/>
      <c r="D96" s="77"/>
      <c r="E96" s="78"/>
      <c r="F96" s="18">
        <f>SUM(F91:F94)</f>
        <v>2427697</v>
      </c>
      <c r="G96" s="18">
        <f>SUM(G91:G94)</f>
        <v>2654363</v>
      </c>
      <c r="H96" s="18">
        <f>SUM(H91:H94)</f>
        <v>2654363</v>
      </c>
      <c r="I96" s="18"/>
      <c r="J96" s="14">
        <f t="shared" si="0"/>
        <v>1.0933666763191618</v>
      </c>
    </row>
    <row r="97" spans="2:10" ht="15.75" customHeight="1">
      <c r="B97" s="74" t="s">
        <v>64</v>
      </c>
      <c r="C97" s="75"/>
      <c r="D97" s="75"/>
      <c r="E97" s="76"/>
      <c r="F97" s="19">
        <f>F96</f>
        <v>2427697</v>
      </c>
      <c r="G97" s="19">
        <f>G96</f>
        <v>2654363</v>
      </c>
      <c r="H97" s="19">
        <f>H96</f>
        <v>2654363</v>
      </c>
      <c r="I97" s="19"/>
      <c r="J97" s="69">
        <f t="shared" si="0"/>
        <v>1.0933666763191618</v>
      </c>
    </row>
    <row r="98" spans="2:10" ht="12.75" customHeight="1">
      <c r="B98" s="73" t="s">
        <v>36</v>
      </c>
      <c r="C98" s="77"/>
      <c r="D98" s="77"/>
      <c r="E98" s="78"/>
      <c r="F98" s="33"/>
      <c r="G98" s="17"/>
      <c r="H98" s="17"/>
      <c r="I98" s="17"/>
      <c r="J98" s="14"/>
    </row>
    <row r="99" spans="2:10" ht="12.75" hidden="1">
      <c r="B99" s="15"/>
      <c r="C99" s="15"/>
      <c r="D99" s="15"/>
      <c r="E99" s="16"/>
      <c r="F99" s="32"/>
      <c r="G99" s="17"/>
      <c r="H99" s="17"/>
      <c r="I99" s="17"/>
      <c r="J99" s="14">
        <f t="shared" si="0"/>
      </c>
    </row>
    <row r="100" spans="2:10" ht="12.75" customHeight="1" hidden="1">
      <c r="B100" s="73"/>
      <c r="C100" s="77"/>
      <c r="D100" s="77"/>
      <c r="E100" s="78"/>
      <c r="F100" s="32"/>
      <c r="G100" s="18"/>
      <c r="H100" s="18"/>
      <c r="I100" s="18"/>
      <c r="J100" s="14">
        <f t="shared" si="0"/>
      </c>
    </row>
    <row r="101" spans="2:10" ht="12.75" customHeight="1" hidden="1">
      <c r="B101" s="15"/>
      <c r="C101" s="15"/>
      <c r="D101" s="15"/>
      <c r="E101" s="31"/>
      <c r="F101" s="17"/>
      <c r="G101" s="17">
        <v>0</v>
      </c>
      <c r="H101" s="17"/>
      <c r="I101" s="17"/>
      <c r="J101" s="14">
        <f>IF(F101&gt;0,G101/F101,"")</f>
      </c>
    </row>
    <row r="102" spans="2:10" ht="12.75" customHeight="1" hidden="1">
      <c r="B102" s="73"/>
      <c r="C102" s="71"/>
      <c r="D102" s="71"/>
      <c r="E102" s="72"/>
      <c r="F102" s="34">
        <f>F101</f>
        <v>0</v>
      </c>
      <c r="G102" s="34">
        <f>G101</f>
        <v>0</v>
      </c>
      <c r="H102" s="34"/>
      <c r="I102" s="34"/>
      <c r="J102" s="14">
        <f>IF(F102&gt;0,G102/F102,"")</f>
      </c>
    </row>
    <row r="103" spans="2:10" ht="12.75" customHeight="1" hidden="1">
      <c r="B103" s="58" t="s">
        <v>149</v>
      </c>
      <c r="C103" s="61">
        <v>60078</v>
      </c>
      <c r="D103" s="61">
        <v>6330</v>
      </c>
      <c r="E103" s="63" t="s">
        <v>166</v>
      </c>
      <c r="F103" s="54">
        <v>600000</v>
      </c>
      <c r="G103" s="54">
        <v>0</v>
      </c>
      <c r="H103" s="54">
        <v>0</v>
      </c>
      <c r="I103" s="34"/>
      <c r="J103" s="14"/>
    </row>
    <row r="104" spans="2:10" ht="12.75" customHeight="1">
      <c r="B104" s="58" t="s">
        <v>21</v>
      </c>
      <c r="C104" s="61">
        <v>70005</v>
      </c>
      <c r="D104" s="61">
        <v>6330</v>
      </c>
      <c r="E104" s="63" t="s">
        <v>187</v>
      </c>
      <c r="F104" s="54">
        <v>0</v>
      </c>
      <c r="G104" s="54">
        <v>430041</v>
      </c>
      <c r="H104" s="54">
        <v>0</v>
      </c>
      <c r="I104" s="54">
        <v>430041</v>
      </c>
      <c r="J104" s="14"/>
    </row>
    <row r="105" spans="2:10" ht="24.75" customHeight="1" hidden="1">
      <c r="B105" s="15" t="s">
        <v>38</v>
      </c>
      <c r="C105" s="15" t="s">
        <v>77</v>
      </c>
      <c r="D105" s="15" t="s">
        <v>113</v>
      </c>
      <c r="E105" s="16" t="s">
        <v>182</v>
      </c>
      <c r="F105" s="17">
        <v>9870</v>
      </c>
      <c r="G105" s="17">
        <v>0</v>
      </c>
      <c r="H105" s="17">
        <v>0</v>
      </c>
      <c r="I105" s="17"/>
      <c r="J105" s="14">
        <f>IF(F105&gt;0,G105/F105,"")</f>
        <v>0</v>
      </c>
    </row>
    <row r="106" spans="2:10" ht="12.75" customHeight="1" hidden="1">
      <c r="B106" s="15"/>
      <c r="C106" s="15"/>
      <c r="D106" s="15"/>
      <c r="E106" s="16"/>
      <c r="F106" s="17"/>
      <c r="G106" s="17"/>
      <c r="H106" s="17"/>
      <c r="I106" s="17"/>
      <c r="J106" s="14">
        <f aca="true" t="shared" si="2" ref="J106:J156">IF(F106&gt;0,G106/F106,"")</f>
      </c>
    </row>
    <row r="107" spans="2:10" ht="36.75" customHeight="1">
      <c r="B107" s="15"/>
      <c r="C107" s="15" t="s">
        <v>152</v>
      </c>
      <c r="D107" s="15" t="s">
        <v>113</v>
      </c>
      <c r="E107" s="16" t="s">
        <v>186</v>
      </c>
      <c r="F107" s="17">
        <v>38760</v>
      </c>
      <c r="G107" s="17">
        <v>34740</v>
      </c>
      <c r="H107" s="17">
        <v>34740</v>
      </c>
      <c r="I107" s="17"/>
      <c r="J107" s="14">
        <f t="shared" si="2"/>
        <v>0.8962848297213623</v>
      </c>
    </row>
    <row r="108" spans="2:10" ht="25.5" customHeight="1">
      <c r="B108" s="15" t="s">
        <v>99</v>
      </c>
      <c r="C108" s="15" t="s">
        <v>119</v>
      </c>
      <c r="D108" s="15" t="s">
        <v>113</v>
      </c>
      <c r="E108" s="16" t="s">
        <v>169</v>
      </c>
      <c r="F108" s="17">
        <v>586000</v>
      </c>
      <c r="G108" s="17">
        <v>385000</v>
      </c>
      <c r="H108" s="17">
        <v>385000</v>
      </c>
      <c r="I108" s="17"/>
      <c r="J108" s="14">
        <f t="shared" si="2"/>
        <v>0.6569965870307167</v>
      </c>
    </row>
    <row r="109" spans="2:10" ht="12.75" customHeight="1">
      <c r="B109" s="15"/>
      <c r="C109" s="15" t="s">
        <v>117</v>
      </c>
      <c r="D109" s="15" t="s">
        <v>113</v>
      </c>
      <c r="E109" s="16" t="s">
        <v>124</v>
      </c>
      <c r="F109" s="17">
        <v>128600</v>
      </c>
      <c r="G109" s="17">
        <v>127600</v>
      </c>
      <c r="H109" s="17">
        <v>127600</v>
      </c>
      <c r="I109" s="17"/>
      <c r="J109" s="14">
        <f t="shared" si="2"/>
        <v>0.9922239502332815</v>
      </c>
    </row>
    <row r="110" spans="2:10" ht="12.75" customHeight="1">
      <c r="B110" s="15"/>
      <c r="C110" s="15" t="s">
        <v>144</v>
      </c>
      <c r="D110" s="15" t="s">
        <v>113</v>
      </c>
      <c r="E110" s="16" t="s">
        <v>145</v>
      </c>
      <c r="F110" s="17">
        <v>42500</v>
      </c>
      <c r="G110" s="17">
        <v>51000</v>
      </c>
      <c r="H110" s="17">
        <v>51000</v>
      </c>
      <c r="I110" s="17"/>
      <c r="J110" s="14">
        <f t="shared" si="2"/>
        <v>1.2</v>
      </c>
    </row>
    <row r="111" spans="2:10" ht="12.75" customHeight="1" hidden="1">
      <c r="B111" s="15" t="s">
        <v>146</v>
      </c>
      <c r="C111" s="15" t="s">
        <v>147</v>
      </c>
      <c r="D111" s="15" t="s">
        <v>113</v>
      </c>
      <c r="E111" s="16" t="s">
        <v>148</v>
      </c>
      <c r="F111" s="17">
        <v>73939</v>
      </c>
      <c r="G111" s="17">
        <v>0</v>
      </c>
      <c r="H111" s="17">
        <v>0</v>
      </c>
      <c r="I111" s="17"/>
      <c r="J111" s="14"/>
    </row>
    <row r="112" spans="2:10" ht="12.75" customHeight="1">
      <c r="B112" s="15" t="s">
        <v>183</v>
      </c>
      <c r="C112" s="15" t="s">
        <v>189</v>
      </c>
      <c r="D112" s="15" t="s">
        <v>190</v>
      </c>
      <c r="E112" s="16" t="s">
        <v>191</v>
      </c>
      <c r="F112" s="17">
        <v>0</v>
      </c>
      <c r="G112" s="17">
        <v>666000</v>
      </c>
      <c r="H112" s="17">
        <v>0</v>
      </c>
      <c r="I112" s="17">
        <v>666000</v>
      </c>
      <c r="J112" s="14"/>
    </row>
    <row r="113" spans="2:10" ht="12.75" customHeight="1" hidden="1">
      <c r="B113" s="15"/>
      <c r="C113" s="15"/>
      <c r="D113" s="15"/>
      <c r="E113" s="16"/>
      <c r="F113" s="17">
        <v>0</v>
      </c>
      <c r="G113" s="17"/>
      <c r="H113" s="17">
        <v>0</v>
      </c>
      <c r="I113" s="17"/>
      <c r="J113" s="14"/>
    </row>
    <row r="114" spans="2:10" ht="12.75" customHeight="1" hidden="1">
      <c r="B114" s="15"/>
      <c r="C114" s="15"/>
      <c r="D114" s="15"/>
      <c r="E114" s="16"/>
      <c r="F114" s="17"/>
      <c r="G114" s="17"/>
      <c r="H114" s="17"/>
      <c r="I114" s="17"/>
      <c r="J114" s="14"/>
    </row>
    <row r="115" spans="2:10" ht="12.75" customHeight="1" hidden="1">
      <c r="B115" s="15"/>
      <c r="C115" s="15"/>
      <c r="D115" s="15"/>
      <c r="E115" s="16"/>
      <c r="F115" s="17"/>
      <c r="G115" s="17"/>
      <c r="H115" s="17"/>
      <c r="I115" s="17"/>
      <c r="J115" s="14"/>
    </row>
    <row r="116" spans="2:10" ht="12.75" hidden="1">
      <c r="B116" s="15"/>
      <c r="C116" s="15"/>
      <c r="D116" s="15"/>
      <c r="E116" s="16"/>
      <c r="F116" s="17">
        <v>0</v>
      </c>
      <c r="G116" s="17">
        <v>0</v>
      </c>
      <c r="H116" s="17"/>
      <c r="I116" s="17"/>
      <c r="J116" s="14">
        <f t="shared" si="2"/>
      </c>
    </row>
    <row r="117" spans="2:10" ht="12.75" customHeight="1" hidden="1">
      <c r="B117" s="73"/>
      <c r="C117" s="77"/>
      <c r="D117" s="77"/>
      <c r="E117" s="78"/>
      <c r="F117" s="18">
        <f>SUM(F105:F116)</f>
        <v>879669</v>
      </c>
      <c r="G117" s="18">
        <f>SUM(G105:G116)</f>
        <v>1264340</v>
      </c>
      <c r="H117" s="18"/>
      <c r="I117" s="18"/>
      <c r="J117" s="14">
        <f t="shared" si="2"/>
        <v>1.4372906172662672</v>
      </c>
    </row>
    <row r="118" spans="2:10" ht="12.75" hidden="1">
      <c r="B118" s="15"/>
      <c r="C118" s="15"/>
      <c r="D118" s="15"/>
      <c r="E118" s="16"/>
      <c r="F118" s="17"/>
      <c r="G118" s="17">
        <v>0</v>
      </c>
      <c r="H118" s="17"/>
      <c r="I118" s="17"/>
      <c r="J118" s="14">
        <f t="shared" si="2"/>
      </c>
    </row>
    <row r="119" spans="2:10" ht="12.75" hidden="1">
      <c r="B119" s="15"/>
      <c r="C119" s="15"/>
      <c r="D119" s="15"/>
      <c r="E119" s="16"/>
      <c r="F119" s="17"/>
      <c r="G119" s="17">
        <v>0</v>
      </c>
      <c r="H119" s="17"/>
      <c r="I119" s="17"/>
      <c r="J119" s="14">
        <f t="shared" si="2"/>
      </c>
    </row>
    <row r="120" spans="2:10" ht="12.75" hidden="1">
      <c r="B120" s="15"/>
      <c r="C120" s="15"/>
      <c r="D120" s="15"/>
      <c r="E120" s="16"/>
      <c r="F120" s="17"/>
      <c r="G120" s="17">
        <v>0</v>
      </c>
      <c r="H120" s="17"/>
      <c r="I120" s="17"/>
      <c r="J120" s="14">
        <f t="shared" si="2"/>
      </c>
    </row>
    <row r="121" spans="2:10" ht="12.75" customHeight="1" hidden="1">
      <c r="B121" s="73"/>
      <c r="C121" s="77"/>
      <c r="D121" s="77"/>
      <c r="E121" s="78"/>
      <c r="F121" s="18">
        <f>SUM(F118:F120)</f>
        <v>0</v>
      </c>
      <c r="G121" s="18">
        <f>SUM(G118:G120)</f>
        <v>0</v>
      </c>
      <c r="H121" s="18"/>
      <c r="I121" s="18"/>
      <c r="J121" s="14">
        <f t="shared" si="2"/>
      </c>
    </row>
    <row r="122" spans="2:10" ht="12.75" customHeight="1">
      <c r="B122" s="74" t="s">
        <v>40</v>
      </c>
      <c r="C122" s="75"/>
      <c r="D122" s="75"/>
      <c r="E122" s="76"/>
      <c r="F122" s="19">
        <f>SUM(F103:F113)</f>
        <v>1479669</v>
      </c>
      <c r="G122" s="19">
        <f>SUM(G103:G113)</f>
        <v>1694381</v>
      </c>
      <c r="H122" s="19">
        <f>SUM(H103:H113)</f>
        <v>598340</v>
      </c>
      <c r="I122" s="19">
        <f>SUM(I103:I113)</f>
        <v>1096041</v>
      </c>
      <c r="J122" s="69">
        <f t="shared" si="2"/>
        <v>1.1451081289126148</v>
      </c>
    </row>
    <row r="123" spans="2:10" ht="12.75" customHeight="1">
      <c r="B123" s="73" t="s">
        <v>41</v>
      </c>
      <c r="C123" s="77"/>
      <c r="D123" s="77"/>
      <c r="E123" s="78"/>
      <c r="F123" s="17"/>
      <c r="G123" s="17"/>
      <c r="H123" s="17"/>
      <c r="I123" s="17"/>
      <c r="J123" s="14">
        <f t="shared" si="2"/>
      </c>
    </row>
    <row r="124" spans="2:10" ht="12.75" customHeight="1" hidden="1">
      <c r="B124" s="15"/>
      <c r="C124" s="15"/>
      <c r="D124" s="15"/>
      <c r="E124" s="16"/>
      <c r="F124" s="17"/>
      <c r="G124" s="17"/>
      <c r="H124" s="17"/>
      <c r="I124" s="17"/>
      <c r="J124" s="14">
        <f>IF(F124&gt;0,G124/F124,"")</f>
      </c>
    </row>
    <row r="125" spans="2:10" ht="12.75" hidden="1">
      <c r="B125" s="15"/>
      <c r="C125" s="15"/>
      <c r="D125" s="15"/>
      <c r="E125" s="16"/>
      <c r="F125" s="17"/>
      <c r="G125" s="17"/>
      <c r="H125" s="17"/>
      <c r="I125" s="17"/>
      <c r="J125" s="14">
        <f t="shared" si="2"/>
      </c>
    </row>
    <row r="126" spans="2:10" ht="12.75" customHeight="1" hidden="1">
      <c r="B126" s="73"/>
      <c r="C126" s="77"/>
      <c r="D126" s="77"/>
      <c r="E126" s="78"/>
      <c r="F126" s="18">
        <f>SUM(F124:F125)</f>
        <v>0</v>
      </c>
      <c r="G126" s="18">
        <f>SUM(G124:G125)</f>
        <v>0</v>
      </c>
      <c r="H126" s="18"/>
      <c r="I126" s="18"/>
      <c r="J126" s="14">
        <f t="shared" si="2"/>
      </c>
    </row>
    <row r="127" spans="2:10" ht="12.75" customHeight="1" hidden="1">
      <c r="B127" s="15"/>
      <c r="C127" s="15"/>
      <c r="D127" s="15"/>
      <c r="E127" s="31"/>
      <c r="F127" s="17"/>
      <c r="G127" s="18"/>
      <c r="H127" s="18"/>
      <c r="I127" s="18"/>
      <c r="J127" s="14">
        <f t="shared" si="2"/>
      </c>
    </row>
    <row r="128" spans="2:10" ht="12.75" customHeight="1" hidden="1">
      <c r="B128" s="73"/>
      <c r="C128" s="71"/>
      <c r="D128" s="71"/>
      <c r="E128" s="72"/>
      <c r="F128" s="18"/>
      <c r="G128" s="18"/>
      <c r="H128" s="18"/>
      <c r="I128" s="18"/>
      <c r="J128" s="14">
        <f t="shared" si="2"/>
      </c>
    </row>
    <row r="129" spans="2:10" ht="37.5" customHeight="1" hidden="1">
      <c r="B129" s="59" t="s">
        <v>162</v>
      </c>
      <c r="C129" s="60" t="s">
        <v>163</v>
      </c>
      <c r="D129" s="52">
        <v>2010</v>
      </c>
      <c r="E129" s="48" t="s">
        <v>164</v>
      </c>
      <c r="F129" s="53">
        <v>116</v>
      </c>
      <c r="G129" s="53">
        <v>0</v>
      </c>
      <c r="H129" s="53">
        <v>0</v>
      </c>
      <c r="I129" s="18"/>
      <c r="J129" s="14">
        <f t="shared" si="2"/>
        <v>0</v>
      </c>
    </row>
    <row r="130" spans="2:10" ht="12.75" hidden="1">
      <c r="B130" s="15"/>
      <c r="C130" s="15"/>
      <c r="D130" s="15"/>
      <c r="E130" s="16"/>
      <c r="F130" s="17"/>
      <c r="G130" s="17"/>
      <c r="H130" s="17"/>
      <c r="I130" s="17"/>
      <c r="J130" s="14">
        <f t="shared" si="2"/>
      </c>
    </row>
    <row r="131" spans="2:10" ht="63.75">
      <c r="B131" s="15" t="s">
        <v>99</v>
      </c>
      <c r="C131" s="15" t="s">
        <v>115</v>
      </c>
      <c r="D131" s="15" t="s">
        <v>114</v>
      </c>
      <c r="E131" s="16" t="s">
        <v>194</v>
      </c>
      <c r="F131" s="17">
        <v>1501300</v>
      </c>
      <c r="G131" s="17">
        <v>1525000</v>
      </c>
      <c r="H131" s="17">
        <v>1525000</v>
      </c>
      <c r="I131" s="17"/>
      <c r="J131" s="14">
        <f t="shared" si="2"/>
        <v>1.015786318523946</v>
      </c>
    </row>
    <row r="132" spans="2:10" ht="12.75" hidden="1">
      <c r="B132" s="15"/>
      <c r="C132" s="15"/>
      <c r="D132" s="15"/>
      <c r="E132" s="16"/>
      <c r="F132" s="17"/>
      <c r="G132" s="17"/>
      <c r="H132" s="17"/>
      <c r="I132" s="17"/>
      <c r="J132" s="14"/>
    </row>
    <row r="133" spans="2:10" ht="68.25" customHeight="1">
      <c r="B133" s="15"/>
      <c r="C133" s="15" t="s">
        <v>116</v>
      </c>
      <c r="D133" s="15" t="s">
        <v>114</v>
      </c>
      <c r="E133" s="16" t="s">
        <v>118</v>
      </c>
      <c r="F133" s="17">
        <v>25000</v>
      </c>
      <c r="G133" s="17">
        <v>25000</v>
      </c>
      <c r="H133" s="17">
        <v>25000</v>
      </c>
      <c r="I133" s="17"/>
      <c r="J133" s="14">
        <f t="shared" si="2"/>
        <v>1</v>
      </c>
    </row>
    <row r="134" spans="2:10" ht="25.5" customHeight="1">
      <c r="B134" s="15"/>
      <c r="C134" s="15" t="s">
        <v>119</v>
      </c>
      <c r="D134" s="15" t="s">
        <v>114</v>
      </c>
      <c r="E134" s="16" t="s">
        <v>193</v>
      </c>
      <c r="F134" s="17">
        <v>241000</v>
      </c>
      <c r="G134" s="17">
        <v>228000</v>
      </c>
      <c r="H134" s="17">
        <v>228000</v>
      </c>
      <c r="I134" s="17"/>
      <c r="J134" s="14">
        <f t="shared" si="2"/>
        <v>0.946058091286307</v>
      </c>
    </row>
    <row r="135" spans="2:10" ht="25.5" customHeight="1">
      <c r="B135" s="15"/>
      <c r="C135" s="15" t="s">
        <v>100</v>
      </c>
      <c r="D135" s="15" t="s">
        <v>114</v>
      </c>
      <c r="E135" s="16" t="s">
        <v>165</v>
      </c>
      <c r="F135" s="17">
        <v>9000</v>
      </c>
      <c r="G135" s="17">
        <v>9000</v>
      </c>
      <c r="H135" s="17">
        <v>9000</v>
      </c>
      <c r="I135" s="17"/>
      <c r="J135" s="14">
        <f>IF(F135&gt;0,G135/F135,"")</f>
        <v>1</v>
      </c>
    </row>
    <row r="136" spans="2:10" ht="25.5" customHeight="1" hidden="1">
      <c r="B136" s="15"/>
      <c r="C136" s="15"/>
      <c r="D136" s="15"/>
      <c r="E136" s="16"/>
      <c r="F136" s="17"/>
      <c r="G136" s="17"/>
      <c r="H136" s="17"/>
      <c r="I136" s="17"/>
      <c r="J136" s="14">
        <f t="shared" si="2"/>
      </c>
    </row>
    <row r="137" spans="2:10" ht="25.5" customHeight="1" hidden="1">
      <c r="B137" s="15"/>
      <c r="C137" s="15"/>
      <c r="D137" s="15"/>
      <c r="E137" s="16"/>
      <c r="F137" s="17"/>
      <c r="G137" s="17"/>
      <c r="H137" s="17"/>
      <c r="I137" s="17"/>
      <c r="J137" s="14">
        <f t="shared" si="2"/>
      </c>
    </row>
    <row r="138" spans="2:10" ht="12.75" customHeight="1" hidden="1">
      <c r="B138" s="15"/>
      <c r="C138" s="15"/>
      <c r="D138" s="15"/>
      <c r="E138" s="16"/>
      <c r="F138" s="17"/>
      <c r="G138" s="17"/>
      <c r="H138" s="17"/>
      <c r="I138" s="17"/>
      <c r="J138" s="14">
        <f t="shared" si="2"/>
      </c>
    </row>
    <row r="139" spans="2:10" ht="12.75" customHeight="1">
      <c r="B139" s="73" t="s">
        <v>39</v>
      </c>
      <c r="C139" s="77"/>
      <c r="D139" s="77"/>
      <c r="E139" s="78"/>
      <c r="F139" s="18">
        <f>SUM(F129:F136)</f>
        <v>1776416</v>
      </c>
      <c r="G139" s="18">
        <f>SUM(G129:G136)</f>
        <v>1787000</v>
      </c>
      <c r="H139" s="18">
        <f>SUM(H129:H136)</f>
        <v>1787000</v>
      </c>
      <c r="I139" s="18"/>
      <c r="J139" s="14">
        <f t="shared" si="2"/>
        <v>1.0059580638769297</v>
      </c>
    </row>
    <row r="140" spans="2:10" ht="12.75" hidden="1">
      <c r="B140" s="15"/>
      <c r="C140" s="15"/>
      <c r="D140" s="15"/>
      <c r="E140" s="16"/>
      <c r="F140" s="17"/>
      <c r="G140" s="17"/>
      <c r="H140" s="17"/>
      <c r="I140" s="17"/>
      <c r="J140" s="14">
        <f t="shared" si="2"/>
      </c>
    </row>
    <row r="141" spans="2:10" ht="12.75" customHeight="1" hidden="1">
      <c r="B141" s="15" t="s">
        <v>27</v>
      </c>
      <c r="C141" s="15" t="s">
        <v>42</v>
      </c>
      <c r="D141" s="15" t="s">
        <v>6</v>
      </c>
      <c r="E141" s="16" t="s">
        <v>43</v>
      </c>
      <c r="F141" s="17"/>
      <c r="G141" s="17"/>
      <c r="H141" s="17"/>
      <c r="I141" s="17"/>
      <c r="J141" s="14">
        <f t="shared" si="2"/>
      </c>
    </row>
    <row r="142" spans="2:10" ht="12.75">
      <c r="B142" s="15" t="s">
        <v>27</v>
      </c>
      <c r="C142" s="15" t="s">
        <v>67</v>
      </c>
      <c r="D142" s="15" t="s">
        <v>114</v>
      </c>
      <c r="E142" s="16" t="s">
        <v>44</v>
      </c>
      <c r="F142" s="17">
        <v>38102</v>
      </c>
      <c r="G142" s="17">
        <v>39499</v>
      </c>
      <c r="H142" s="17">
        <v>39499</v>
      </c>
      <c r="I142" s="17"/>
      <c r="J142" s="14">
        <f t="shared" si="2"/>
        <v>1.0366647420082935</v>
      </c>
    </row>
    <row r="143" spans="2:10" ht="12.75" customHeight="1">
      <c r="B143" s="73" t="s">
        <v>45</v>
      </c>
      <c r="C143" s="77"/>
      <c r="D143" s="77"/>
      <c r="E143" s="78"/>
      <c r="F143" s="18">
        <f>SUM(F140:F142)</f>
        <v>38102</v>
      </c>
      <c r="G143" s="18">
        <f>SUM(G140:G142)</f>
        <v>39499</v>
      </c>
      <c r="H143" s="18">
        <f>SUM(H140:H142)</f>
        <v>39499</v>
      </c>
      <c r="I143" s="18"/>
      <c r="J143" s="14">
        <f t="shared" si="2"/>
        <v>1.0366647420082935</v>
      </c>
    </row>
    <row r="144" spans="2:10" ht="12.75" customHeight="1">
      <c r="B144" s="15" t="s">
        <v>46</v>
      </c>
      <c r="C144" s="15" t="s">
        <v>47</v>
      </c>
      <c r="D144" s="15" t="s">
        <v>114</v>
      </c>
      <c r="E144" s="16" t="s">
        <v>48</v>
      </c>
      <c r="F144" s="53">
        <v>1000</v>
      </c>
      <c r="G144" s="53">
        <v>1000</v>
      </c>
      <c r="H144" s="53">
        <v>1000</v>
      </c>
      <c r="I144" s="53"/>
      <c r="J144" s="14">
        <f t="shared" si="2"/>
        <v>1</v>
      </c>
    </row>
    <row r="145" spans="2:10" ht="12.75" hidden="1">
      <c r="B145" s="15"/>
      <c r="C145" s="15"/>
      <c r="D145" s="15"/>
      <c r="E145" s="16"/>
      <c r="F145" s="17"/>
      <c r="G145" s="17">
        <v>100</v>
      </c>
      <c r="H145" s="17"/>
      <c r="I145" s="17"/>
      <c r="J145" s="14">
        <f t="shared" si="2"/>
      </c>
    </row>
    <row r="146" spans="2:10" ht="12.75" customHeight="1">
      <c r="B146" s="73" t="s">
        <v>65</v>
      </c>
      <c r="C146" s="77"/>
      <c r="D146" s="77"/>
      <c r="E146" s="78"/>
      <c r="F146" s="18">
        <f>SUM(F144)</f>
        <v>1000</v>
      </c>
      <c r="G146" s="18">
        <f>SUM(G144)</f>
        <v>1000</v>
      </c>
      <c r="H146" s="18">
        <f>SUM(H144)</f>
        <v>1000</v>
      </c>
      <c r="I146" s="18"/>
      <c r="J146" s="14">
        <f t="shared" si="2"/>
        <v>1</v>
      </c>
    </row>
    <row r="147" spans="2:10" ht="25.5" hidden="1">
      <c r="B147" s="15" t="s">
        <v>49</v>
      </c>
      <c r="C147" s="15" t="s">
        <v>50</v>
      </c>
      <c r="D147" s="15" t="s">
        <v>114</v>
      </c>
      <c r="E147" s="16" t="s">
        <v>188</v>
      </c>
      <c r="F147" s="17">
        <v>500</v>
      </c>
      <c r="G147" s="17">
        <v>0</v>
      </c>
      <c r="H147" s="17">
        <v>0</v>
      </c>
      <c r="I147" s="17"/>
      <c r="J147" s="14">
        <f t="shared" si="2"/>
        <v>0</v>
      </c>
    </row>
    <row r="148" spans="2:10" ht="12.75" customHeight="1" hidden="1">
      <c r="B148" s="73" t="s">
        <v>51</v>
      </c>
      <c r="C148" s="77"/>
      <c r="D148" s="77"/>
      <c r="E148" s="78"/>
      <c r="F148" s="18">
        <f>F147</f>
        <v>500</v>
      </c>
      <c r="G148" s="18">
        <f>G147</f>
        <v>0</v>
      </c>
      <c r="H148" s="18">
        <f>H147</f>
        <v>0</v>
      </c>
      <c r="I148" s="18"/>
      <c r="J148" s="14">
        <f t="shared" si="2"/>
        <v>0</v>
      </c>
    </row>
    <row r="149" spans="2:10" ht="12.75">
      <c r="B149" s="15" t="s">
        <v>52</v>
      </c>
      <c r="C149" s="15" t="s">
        <v>74</v>
      </c>
      <c r="D149" s="15" t="s">
        <v>114</v>
      </c>
      <c r="E149" s="16" t="s">
        <v>53</v>
      </c>
      <c r="F149" s="17">
        <v>1101</v>
      </c>
      <c r="G149" s="17">
        <v>1232</v>
      </c>
      <c r="H149" s="17">
        <v>1232</v>
      </c>
      <c r="I149" s="17"/>
      <c r="J149" s="14">
        <f t="shared" si="2"/>
        <v>1.1189827429609447</v>
      </c>
    </row>
    <row r="150" spans="2:10" ht="12.75" hidden="1">
      <c r="B150" s="15"/>
      <c r="C150" s="15"/>
      <c r="D150" s="15"/>
      <c r="E150" s="16"/>
      <c r="F150" s="17"/>
      <c r="G150" s="17"/>
      <c r="H150" s="17"/>
      <c r="I150" s="17"/>
      <c r="J150" s="14"/>
    </row>
    <row r="151" spans="2:10" ht="12.75" hidden="1">
      <c r="B151" s="15"/>
      <c r="C151" s="15"/>
      <c r="D151" s="15"/>
      <c r="E151" s="16"/>
      <c r="F151" s="17">
        <v>0</v>
      </c>
      <c r="G151" s="17">
        <v>0</v>
      </c>
      <c r="H151" s="17"/>
      <c r="I151" s="17"/>
      <c r="J151" s="14"/>
    </row>
    <row r="152" spans="2:10" ht="12.75" hidden="1">
      <c r="B152" s="15"/>
      <c r="C152" s="15"/>
      <c r="D152" s="15"/>
      <c r="E152" s="16"/>
      <c r="F152" s="17"/>
      <c r="G152" s="17">
        <v>0</v>
      </c>
      <c r="H152" s="17">
        <v>0</v>
      </c>
      <c r="I152" s="17"/>
      <c r="J152" s="14"/>
    </row>
    <row r="153" spans="2:10" ht="26.25" customHeight="1" hidden="1">
      <c r="B153" s="15"/>
      <c r="C153" s="15"/>
      <c r="D153" s="15"/>
      <c r="E153" s="16"/>
      <c r="F153" s="17"/>
      <c r="G153" s="17">
        <v>0</v>
      </c>
      <c r="H153" s="17"/>
      <c r="I153" s="17"/>
      <c r="J153" s="14">
        <f t="shared" si="2"/>
      </c>
    </row>
    <row r="154" spans="2:10" ht="12.75" customHeight="1">
      <c r="B154" s="73" t="s">
        <v>66</v>
      </c>
      <c r="C154" s="77"/>
      <c r="D154" s="77"/>
      <c r="E154" s="78"/>
      <c r="F154" s="18">
        <f>SUM(F149:F153)</f>
        <v>1101</v>
      </c>
      <c r="G154" s="18">
        <f>SUM(G149:G153)</f>
        <v>1232</v>
      </c>
      <c r="H154" s="18">
        <f>SUM(H149:H153)</f>
        <v>1232</v>
      </c>
      <c r="I154" s="18"/>
      <c r="J154" s="14">
        <f t="shared" si="2"/>
        <v>1.1189827429609447</v>
      </c>
    </row>
    <row r="155" spans="2:10" ht="12.75" customHeight="1" hidden="1">
      <c r="B155" s="15"/>
      <c r="C155" s="15"/>
      <c r="D155" s="15"/>
      <c r="E155" s="31"/>
      <c r="F155" s="17"/>
      <c r="G155" s="17">
        <v>0</v>
      </c>
      <c r="H155" s="17"/>
      <c r="I155" s="17"/>
      <c r="J155" s="14">
        <f t="shared" si="2"/>
      </c>
    </row>
    <row r="156" spans="2:10" ht="12.75" customHeight="1" hidden="1">
      <c r="B156" s="73"/>
      <c r="C156" s="71"/>
      <c r="D156" s="71"/>
      <c r="E156" s="72"/>
      <c r="F156" s="18">
        <f>+F155</f>
        <v>0</v>
      </c>
      <c r="G156" s="18">
        <f>+G155</f>
        <v>0</v>
      </c>
      <c r="H156" s="18"/>
      <c r="I156" s="18"/>
      <c r="J156" s="14">
        <f t="shared" si="2"/>
      </c>
    </row>
    <row r="157" spans="2:10" ht="12.75" customHeight="1">
      <c r="B157" s="74" t="s">
        <v>54</v>
      </c>
      <c r="C157" s="75"/>
      <c r="D157" s="75"/>
      <c r="E157" s="76"/>
      <c r="F157" s="19">
        <f>F146+F148+F143+F139+F154</f>
        <v>1817119</v>
      </c>
      <c r="G157" s="19">
        <f>G146+G148+G143+G139+G154</f>
        <v>1828731</v>
      </c>
      <c r="H157" s="19">
        <f>H146+H148+H143+H139+H154</f>
        <v>1828731</v>
      </c>
      <c r="I157" s="19"/>
      <c r="J157" s="67">
        <f>IF(F157&gt;0,G157/F157,"")</f>
        <v>1.0063903354705994</v>
      </c>
    </row>
    <row r="158" spans="2:10" ht="24.75" customHeight="1" hidden="1">
      <c r="B158" s="73"/>
      <c r="C158" s="77"/>
      <c r="D158" s="77"/>
      <c r="E158" s="78"/>
      <c r="F158" s="18"/>
      <c r="G158" s="18"/>
      <c r="H158" s="18"/>
      <c r="I158" s="18"/>
      <c r="J158" s="28">
        <f aca="true" t="shared" si="3" ref="J158:J175">IF(F158&gt;0,G158/F158,"")</f>
      </c>
    </row>
    <row r="159" spans="2:10" ht="12.75" customHeight="1" hidden="1">
      <c r="B159" s="15"/>
      <c r="C159" s="15"/>
      <c r="D159" s="15"/>
      <c r="E159" s="27"/>
      <c r="F159" s="17"/>
      <c r="G159" s="17"/>
      <c r="H159" s="17"/>
      <c r="I159" s="17"/>
      <c r="J159" s="28">
        <f t="shared" si="3"/>
      </c>
    </row>
    <row r="160" spans="2:10" ht="12.75" customHeight="1" hidden="1">
      <c r="B160" s="74"/>
      <c r="C160" s="75"/>
      <c r="D160" s="75"/>
      <c r="E160" s="76"/>
      <c r="F160" s="19"/>
      <c r="G160" s="19"/>
      <c r="H160" s="19"/>
      <c r="I160" s="19"/>
      <c r="J160" s="28">
        <f t="shared" si="3"/>
      </c>
    </row>
    <row r="161" spans="2:10" ht="24" customHeight="1" hidden="1">
      <c r="B161" s="70" t="s">
        <v>78</v>
      </c>
      <c r="C161" s="71"/>
      <c r="D161" s="71"/>
      <c r="E161" s="72"/>
      <c r="F161" s="34"/>
      <c r="G161" s="34"/>
      <c r="H161" s="34"/>
      <c r="I161" s="34"/>
      <c r="J161" s="28">
        <f t="shared" si="3"/>
      </c>
    </row>
    <row r="162" spans="2:10" ht="12.75" customHeight="1" hidden="1">
      <c r="B162" s="44" t="s">
        <v>37</v>
      </c>
      <c r="C162" s="44" t="s">
        <v>80</v>
      </c>
      <c r="D162" s="44" t="s">
        <v>120</v>
      </c>
      <c r="E162" s="43" t="s">
        <v>81</v>
      </c>
      <c r="F162" s="45">
        <v>62000</v>
      </c>
      <c r="G162" s="45">
        <v>0</v>
      </c>
      <c r="H162" s="45">
        <v>0</v>
      </c>
      <c r="I162" s="45"/>
      <c r="J162" s="14">
        <f t="shared" si="3"/>
        <v>0</v>
      </c>
    </row>
    <row r="163" spans="2:10" ht="12.75" customHeight="1" hidden="1">
      <c r="B163" s="44"/>
      <c r="C163" s="44"/>
      <c r="D163" s="44" t="s">
        <v>151</v>
      </c>
      <c r="E163" s="43" t="s">
        <v>81</v>
      </c>
      <c r="F163" s="45">
        <v>52644</v>
      </c>
      <c r="G163" s="45">
        <v>0</v>
      </c>
      <c r="H163" s="45">
        <v>0</v>
      </c>
      <c r="I163" s="45"/>
      <c r="J163" s="14"/>
    </row>
    <row r="164" spans="2:10" ht="12.75" customHeight="1" hidden="1">
      <c r="B164" s="74" t="s">
        <v>79</v>
      </c>
      <c r="C164" s="99"/>
      <c r="D164" s="99"/>
      <c r="E164" s="64"/>
      <c r="F164" s="19">
        <f>SUM(F162:F163)</f>
        <v>114644</v>
      </c>
      <c r="G164" s="19">
        <f>SUM(G162:G163)</f>
        <v>0</v>
      </c>
      <c r="H164" s="19">
        <f>SUM(H162:H163)</f>
        <v>0</v>
      </c>
      <c r="I164" s="19"/>
      <c r="J164" s="67">
        <f t="shared" si="3"/>
        <v>0</v>
      </c>
    </row>
    <row r="165" spans="2:10" ht="27" customHeight="1" hidden="1">
      <c r="B165" s="70" t="s">
        <v>185</v>
      </c>
      <c r="C165" s="71"/>
      <c r="D165" s="71"/>
      <c r="E165" s="72"/>
      <c r="F165" s="34"/>
      <c r="G165" s="34"/>
      <c r="H165" s="34"/>
      <c r="I165" s="34"/>
      <c r="J165" s="28">
        <f t="shared" si="3"/>
      </c>
    </row>
    <row r="166" spans="2:10" ht="12.75" customHeight="1" hidden="1">
      <c r="B166" s="51" t="s">
        <v>4</v>
      </c>
      <c r="C166" s="52">
        <v>75615</v>
      </c>
      <c r="D166" s="52">
        <v>2680</v>
      </c>
      <c r="E166" s="48" t="s">
        <v>181</v>
      </c>
      <c r="F166" s="45">
        <v>18549</v>
      </c>
      <c r="G166" s="45">
        <v>0</v>
      </c>
      <c r="H166" s="45">
        <v>0</v>
      </c>
      <c r="I166" s="45"/>
      <c r="J166" s="14">
        <f>IF(F166&gt;0,G166/F166,"")</f>
        <v>0</v>
      </c>
    </row>
    <row r="167" spans="2:10" ht="12.75" customHeight="1" hidden="1">
      <c r="B167" s="65" t="s">
        <v>183</v>
      </c>
      <c r="C167" s="61">
        <v>92695</v>
      </c>
      <c r="D167" s="66">
        <v>6260</v>
      </c>
      <c r="E167" s="48" t="s">
        <v>184</v>
      </c>
      <c r="F167" s="54">
        <v>100000</v>
      </c>
      <c r="G167" s="54"/>
      <c r="H167" s="54">
        <v>0</v>
      </c>
      <c r="I167" s="54"/>
      <c r="J167" s="14">
        <f>IF(F167&gt;0,G167/F167,"")</f>
        <v>0</v>
      </c>
    </row>
    <row r="168" spans="2:10" ht="12.75" customHeight="1" hidden="1">
      <c r="B168" s="65"/>
      <c r="C168" s="61"/>
      <c r="D168" s="61">
        <v>6290</v>
      </c>
      <c r="E168" s="48" t="s">
        <v>184</v>
      </c>
      <c r="F168" s="54">
        <v>200000</v>
      </c>
      <c r="G168" s="54">
        <v>0</v>
      </c>
      <c r="H168" s="45">
        <v>0</v>
      </c>
      <c r="I168" s="45"/>
      <c r="J168" s="14">
        <f t="shared" si="3"/>
        <v>0</v>
      </c>
    </row>
    <row r="169" spans="2:10" ht="12.75" customHeight="1" hidden="1">
      <c r="B169" s="51"/>
      <c r="C169" s="50"/>
      <c r="D169" s="52"/>
      <c r="E169" s="48"/>
      <c r="F169" s="45"/>
      <c r="G169" s="45">
        <v>0</v>
      </c>
      <c r="H169" s="45"/>
      <c r="I169" s="45"/>
      <c r="J169" s="14">
        <f t="shared" si="3"/>
      </c>
    </row>
    <row r="170" spans="2:10" ht="12.75" customHeight="1" hidden="1">
      <c r="B170" s="74" t="s">
        <v>121</v>
      </c>
      <c r="C170" s="99"/>
      <c r="D170" s="99"/>
      <c r="E170" s="68"/>
      <c r="F170" s="19">
        <f>SUM(F166:F168)</f>
        <v>318549</v>
      </c>
      <c r="G170" s="19">
        <f>SUM(G166:G168)</f>
        <v>0</v>
      </c>
      <c r="H170" s="19">
        <f>SUM(H166:H168)</f>
        <v>0</v>
      </c>
      <c r="I170" s="19">
        <f>SUM(I166:I168)</f>
        <v>0</v>
      </c>
      <c r="J170" s="67">
        <f t="shared" si="3"/>
        <v>0</v>
      </c>
    </row>
    <row r="171" spans="2:10" ht="12.75" customHeight="1" hidden="1">
      <c r="B171" s="70"/>
      <c r="C171" s="71"/>
      <c r="D171" s="71"/>
      <c r="E171" s="72"/>
      <c r="F171" s="34"/>
      <c r="G171" s="34"/>
      <c r="H171" s="34"/>
      <c r="I171" s="34"/>
      <c r="J171" s="28">
        <f t="shared" si="3"/>
      </c>
    </row>
    <row r="172" spans="2:10" ht="12.75" customHeight="1" hidden="1">
      <c r="B172" s="49"/>
      <c r="C172" s="52"/>
      <c r="D172" s="52"/>
      <c r="E172" s="48"/>
      <c r="F172" s="54"/>
      <c r="G172" s="54"/>
      <c r="H172" s="54"/>
      <c r="I172" s="54"/>
      <c r="J172" s="28"/>
    </row>
    <row r="173" spans="2:10" ht="12.75" customHeight="1" hidden="1">
      <c r="B173" s="49"/>
      <c r="C173" s="50"/>
      <c r="D173" s="52"/>
      <c r="E173" s="48"/>
      <c r="F173" s="45"/>
      <c r="G173" s="45"/>
      <c r="H173" s="45"/>
      <c r="I173" s="45"/>
      <c r="J173" s="14">
        <f t="shared" si="3"/>
      </c>
    </row>
    <row r="174" spans="2:10" ht="12.75" customHeight="1" hidden="1">
      <c r="B174" s="70" t="s">
        <v>121</v>
      </c>
      <c r="C174" s="71"/>
      <c r="D174" s="47"/>
      <c r="E174" s="48"/>
      <c r="F174" s="34"/>
      <c r="G174" s="34"/>
      <c r="H174" s="34"/>
      <c r="I174" s="34"/>
      <c r="J174" s="28">
        <f t="shared" si="3"/>
      </c>
    </row>
    <row r="175" spans="2:10" ht="12.75" customHeight="1">
      <c r="B175" s="80" t="s">
        <v>55</v>
      </c>
      <c r="C175" s="81"/>
      <c r="D175" s="81"/>
      <c r="E175" s="82"/>
      <c r="F175" s="46">
        <f>F174+F170+F164+F157+F122+F97+F89+F56+F51+F44+F40</f>
        <v>20283266</v>
      </c>
      <c r="G175" s="46">
        <f>G174+G170+G164+G157+G122+G97+G89+G56+G51+G44+G40</f>
        <v>21297265</v>
      </c>
      <c r="H175" s="46">
        <f>H174+H170+H164+H157+H122+H97+H89+H56+H51+H44+H40</f>
        <v>16705224</v>
      </c>
      <c r="I175" s="46">
        <f>I174+I170+I164+I157+I122+I97+I89+I56+I51+I44+I40</f>
        <v>4592041</v>
      </c>
      <c r="J175" s="28">
        <f t="shared" si="3"/>
        <v>1.0499918997266022</v>
      </c>
    </row>
    <row r="176" spans="3:10" ht="12.75">
      <c r="C176" s="100"/>
      <c r="D176" s="101"/>
      <c r="E176" s="101"/>
      <c r="F176" s="101"/>
      <c r="G176" s="101"/>
      <c r="H176" s="101"/>
      <c r="I176" s="101"/>
      <c r="J176" s="101"/>
    </row>
    <row r="177" spans="3:10" ht="12.75">
      <c r="C177" s="96"/>
      <c r="D177" s="96"/>
      <c r="E177" s="97"/>
      <c r="F177" s="98"/>
      <c r="G177" s="98"/>
      <c r="H177" s="98"/>
      <c r="I177" s="98"/>
      <c r="J177" s="97"/>
    </row>
    <row r="181" spans="1:10" ht="13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</row>
    <row r="182" spans="1:10" ht="191.2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</row>
    <row r="183" spans="1:10" ht="123.7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</row>
    <row r="184" spans="2:10" ht="84" customHeight="1">
      <c r="B184" s="93"/>
      <c r="C184" s="93"/>
      <c r="D184" s="93"/>
      <c r="E184" s="93"/>
      <c r="F184" s="93"/>
      <c r="G184" s="93"/>
      <c r="H184" s="93"/>
      <c r="I184" s="93"/>
      <c r="J184" s="93"/>
    </row>
    <row r="185" spans="2:10" ht="12.75">
      <c r="B185" s="36"/>
      <c r="C185" s="36"/>
      <c r="D185" s="36"/>
      <c r="E185" s="37"/>
      <c r="F185" s="38"/>
      <c r="G185" s="38"/>
      <c r="H185" s="38"/>
      <c r="I185" s="38"/>
      <c r="J185" s="37"/>
    </row>
    <row r="186" spans="2:19" ht="12.75">
      <c r="B186" s="36"/>
      <c r="C186" s="36"/>
      <c r="D186" s="36"/>
      <c r="E186" s="39"/>
      <c r="F186" s="40"/>
      <c r="G186" s="40"/>
      <c r="H186" s="40"/>
      <c r="I186" s="40"/>
      <c r="J186" s="39"/>
      <c r="L186" s="84"/>
      <c r="M186" s="84"/>
      <c r="N186" s="84"/>
      <c r="O186" s="84"/>
      <c r="P186" s="84"/>
      <c r="Q186" s="84"/>
      <c r="R186" s="84"/>
      <c r="S186" s="84"/>
    </row>
    <row r="187" spans="2:19" ht="45.75" customHeight="1">
      <c r="B187" s="36"/>
      <c r="C187" s="36"/>
      <c r="D187" s="36"/>
      <c r="E187" s="39"/>
      <c r="F187" s="40"/>
      <c r="G187" s="40"/>
      <c r="H187" s="40"/>
      <c r="I187" s="40"/>
      <c r="J187" s="39"/>
      <c r="L187" s="84"/>
      <c r="M187" s="84"/>
      <c r="N187" s="84"/>
      <c r="O187" s="84"/>
      <c r="P187" s="84"/>
      <c r="Q187" s="84"/>
      <c r="R187" s="84"/>
      <c r="S187" s="84"/>
    </row>
    <row r="188" spans="2:19" ht="77.25" customHeight="1">
      <c r="B188" s="95"/>
      <c r="C188" s="95"/>
      <c r="D188" s="95"/>
      <c r="E188" s="95"/>
      <c r="F188" s="95"/>
      <c r="G188" s="95"/>
      <c r="H188" s="95"/>
      <c r="I188" s="95"/>
      <c r="J188" s="95"/>
      <c r="L188" s="84"/>
      <c r="M188" s="84"/>
      <c r="N188" s="84"/>
      <c r="O188" s="84"/>
      <c r="P188" s="84"/>
      <c r="Q188" s="84"/>
      <c r="R188" s="84"/>
      <c r="S188" s="84"/>
    </row>
    <row r="189" spans="2:19" ht="76.5" customHeight="1">
      <c r="B189" s="36"/>
      <c r="C189" s="36"/>
      <c r="D189" s="36"/>
      <c r="E189" s="37"/>
      <c r="F189" s="38"/>
      <c r="G189" s="38"/>
      <c r="H189" s="38"/>
      <c r="I189" s="38"/>
      <c r="J189" s="41"/>
      <c r="M189" s="93"/>
      <c r="N189" s="93"/>
      <c r="O189" s="93"/>
      <c r="P189" s="93"/>
      <c r="Q189" s="93"/>
      <c r="R189" s="93"/>
      <c r="S189" s="93"/>
    </row>
    <row r="190" spans="2:19" ht="12.75">
      <c r="B190" s="36"/>
      <c r="C190" s="36"/>
      <c r="D190" s="36"/>
      <c r="E190" s="37"/>
      <c r="F190" s="38"/>
      <c r="G190" s="38"/>
      <c r="H190" s="38"/>
      <c r="I190" s="38"/>
      <c r="J190" s="41"/>
      <c r="M190" s="2"/>
      <c r="N190" s="2"/>
      <c r="O190" s="2"/>
      <c r="P190" s="3"/>
      <c r="Q190" s="4"/>
      <c r="R190" s="4"/>
      <c r="S190" s="3"/>
    </row>
    <row r="191" spans="2:19" ht="38.25" customHeight="1">
      <c r="B191" s="83"/>
      <c r="C191" s="83"/>
      <c r="D191" s="83"/>
      <c r="E191" s="83"/>
      <c r="F191" s="42"/>
      <c r="G191" s="42"/>
      <c r="H191" s="42"/>
      <c r="I191" s="42"/>
      <c r="J191" s="41"/>
      <c r="M191" s="5"/>
      <c r="N191" s="5"/>
      <c r="O191" s="5"/>
      <c r="P191" s="6"/>
      <c r="Q191" s="7"/>
      <c r="R191" s="7"/>
      <c r="S191" s="6"/>
    </row>
    <row r="192" spans="2:19" ht="13.5" thickBot="1">
      <c r="B192" s="36"/>
      <c r="C192" s="36"/>
      <c r="D192" s="36"/>
      <c r="E192" s="37"/>
      <c r="F192" s="38"/>
      <c r="G192" s="38"/>
      <c r="H192" s="38"/>
      <c r="I192" s="38"/>
      <c r="J192" s="41"/>
      <c r="M192" s="8"/>
      <c r="N192" s="8"/>
      <c r="O192" s="8"/>
      <c r="P192" s="9"/>
      <c r="Q192" s="10"/>
      <c r="R192" s="10"/>
      <c r="S192" s="9"/>
    </row>
    <row r="193" spans="2:19" ht="77.25" customHeight="1" thickBot="1">
      <c r="B193" s="36"/>
      <c r="C193" s="36"/>
      <c r="D193" s="36"/>
      <c r="E193" s="37"/>
      <c r="F193" s="38"/>
      <c r="G193" s="38"/>
      <c r="H193" s="38"/>
      <c r="I193" s="38"/>
      <c r="J193" s="41"/>
      <c r="M193" s="90"/>
      <c r="N193" s="91"/>
      <c r="O193" s="91"/>
      <c r="P193" s="91"/>
      <c r="Q193" s="91"/>
      <c r="R193" s="91"/>
      <c r="S193" s="94"/>
    </row>
    <row r="194" spans="2:19" ht="38.25" customHeight="1">
      <c r="B194" s="83"/>
      <c r="C194" s="83"/>
      <c r="D194" s="83"/>
      <c r="E194" s="83"/>
      <c r="F194" s="42"/>
      <c r="G194" s="42"/>
      <c r="H194" s="42"/>
      <c r="I194" s="42"/>
      <c r="J194" s="41"/>
      <c r="M194" s="11"/>
      <c r="N194" s="11"/>
      <c r="O194" s="11"/>
      <c r="P194" s="12"/>
      <c r="Q194" s="13"/>
      <c r="R194" s="13"/>
      <c r="S194" s="14"/>
    </row>
    <row r="195" spans="2:19" ht="12.75">
      <c r="B195" s="36"/>
      <c r="C195" s="36"/>
      <c r="D195" s="36"/>
      <c r="E195" s="37"/>
      <c r="F195" s="38"/>
      <c r="G195" s="38"/>
      <c r="H195" s="38"/>
      <c r="I195" s="38"/>
      <c r="J195" s="41"/>
      <c r="M195" s="15"/>
      <c r="N195" s="15"/>
      <c r="O195" s="15"/>
      <c r="P195" s="16"/>
      <c r="Q195" s="17"/>
      <c r="R195" s="17"/>
      <c r="S195" s="14"/>
    </row>
    <row r="196" spans="2:19" ht="38.25" customHeight="1">
      <c r="B196" s="36"/>
      <c r="C196" s="36"/>
      <c r="D196" s="36"/>
      <c r="E196" s="37"/>
      <c r="F196" s="38"/>
      <c r="G196" s="38"/>
      <c r="H196" s="38"/>
      <c r="I196" s="38"/>
      <c r="J196" s="41"/>
      <c r="M196" s="73"/>
      <c r="N196" s="77"/>
      <c r="O196" s="77"/>
      <c r="P196" s="78"/>
      <c r="Q196" s="18"/>
      <c r="R196" s="18"/>
      <c r="S196" s="14"/>
    </row>
    <row r="197" spans="2:19" ht="63.75" customHeight="1">
      <c r="B197" s="83"/>
      <c r="C197" s="83"/>
      <c r="D197" s="83"/>
      <c r="E197" s="83"/>
      <c r="F197" s="42"/>
      <c r="G197" s="42"/>
      <c r="H197" s="42"/>
      <c r="I197" s="42"/>
      <c r="J197" s="41"/>
      <c r="M197" s="15"/>
      <c r="N197" s="15"/>
      <c r="O197" s="15"/>
      <c r="P197" s="16"/>
      <c r="Q197" s="17"/>
      <c r="R197" s="17"/>
      <c r="S197" s="14"/>
    </row>
    <row r="198" spans="2:19" ht="12.75">
      <c r="B198" s="36"/>
      <c r="C198" s="36"/>
      <c r="D198" s="36"/>
      <c r="E198" s="37"/>
      <c r="F198" s="38"/>
      <c r="G198" s="38"/>
      <c r="H198" s="38"/>
      <c r="I198" s="38"/>
      <c r="J198" s="41"/>
      <c r="M198" s="15"/>
      <c r="N198" s="15"/>
      <c r="O198" s="15"/>
      <c r="P198" s="16"/>
      <c r="Q198" s="17"/>
      <c r="R198" s="17"/>
      <c r="S198" s="14"/>
    </row>
    <row r="199" spans="2:19" ht="12.75">
      <c r="B199" s="36"/>
      <c r="C199" s="36"/>
      <c r="D199" s="36"/>
      <c r="E199" s="37"/>
      <c r="F199" s="38"/>
      <c r="G199" s="38"/>
      <c r="H199" s="38"/>
      <c r="I199" s="38"/>
      <c r="J199" s="41"/>
      <c r="M199" s="73"/>
      <c r="N199" s="77"/>
      <c r="O199" s="77"/>
      <c r="P199" s="78"/>
      <c r="Q199" s="18"/>
      <c r="R199" s="18"/>
      <c r="S199" s="14"/>
    </row>
    <row r="200" spans="2:19" ht="76.5" customHeight="1">
      <c r="B200" s="83"/>
      <c r="C200" s="83"/>
      <c r="D200" s="83"/>
      <c r="E200" s="83"/>
      <c r="F200" s="42"/>
      <c r="G200" s="42"/>
      <c r="H200" s="42"/>
      <c r="I200" s="42"/>
      <c r="J200" s="41"/>
      <c r="M200" s="15"/>
      <c r="N200" s="15"/>
      <c r="O200" s="15"/>
      <c r="P200" s="16"/>
      <c r="Q200" s="17"/>
      <c r="R200" s="17"/>
      <c r="S200" s="14"/>
    </row>
    <row r="201" spans="2:19" ht="12.75">
      <c r="B201" s="36"/>
      <c r="C201" s="36"/>
      <c r="D201" s="36"/>
      <c r="E201" s="37"/>
      <c r="F201" s="38"/>
      <c r="G201" s="38"/>
      <c r="H201" s="38"/>
      <c r="I201" s="38"/>
      <c r="J201" s="41"/>
      <c r="M201" s="15"/>
      <c r="N201" s="15"/>
      <c r="O201" s="15"/>
      <c r="P201" s="16"/>
      <c r="Q201" s="17"/>
      <c r="R201" s="17"/>
      <c r="S201" s="14"/>
    </row>
    <row r="202" spans="2:19" ht="63.75" customHeight="1">
      <c r="B202" s="36"/>
      <c r="C202" s="36"/>
      <c r="D202" s="36"/>
      <c r="E202" s="37"/>
      <c r="F202" s="38"/>
      <c r="G202" s="38"/>
      <c r="H202" s="38"/>
      <c r="I202" s="38"/>
      <c r="J202" s="41"/>
      <c r="M202" s="73"/>
      <c r="N202" s="77"/>
      <c r="O202" s="77"/>
      <c r="P202" s="78"/>
      <c r="Q202" s="18"/>
      <c r="R202" s="18"/>
      <c r="S202" s="14"/>
    </row>
    <row r="203" spans="2:19" ht="12.75">
      <c r="B203" s="36"/>
      <c r="C203" s="36"/>
      <c r="D203" s="36"/>
      <c r="E203" s="37"/>
      <c r="F203" s="38"/>
      <c r="G203" s="38"/>
      <c r="H203" s="38"/>
      <c r="I203" s="38"/>
      <c r="J203" s="41"/>
      <c r="M203" s="15"/>
      <c r="N203" s="15"/>
      <c r="O203" s="15"/>
      <c r="P203" s="16"/>
      <c r="Q203" s="17"/>
      <c r="R203" s="17"/>
      <c r="S203" s="14"/>
    </row>
    <row r="204" spans="2:19" ht="12.75">
      <c r="B204" s="36"/>
      <c r="C204" s="36"/>
      <c r="D204" s="36"/>
      <c r="E204" s="37"/>
      <c r="F204" s="38"/>
      <c r="G204" s="38"/>
      <c r="H204" s="38"/>
      <c r="I204" s="38"/>
      <c r="J204" s="41"/>
      <c r="M204" s="15"/>
      <c r="N204" s="15"/>
      <c r="O204" s="15"/>
      <c r="P204" s="16"/>
      <c r="Q204" s="17"/>
      <c r="R204" s="17"/>
      <c r="S204" s="14"/>
    </row>
    <row r="205" spans="2:19" ht="76.5" customHeight="1">
      <c r="B205" s="36"/>
      <c r="C205" s="36"/>
      <c r="D205" s="36"/>
      <c r="E205" s="37"/>
      <c r="F205" s="38"/>
      <c r="G205" s="38"/>
      <c r="H205" s="38"/>
      <c r="I205" s="38"/>
      <c r="J205" s="41"/>
      <c r="M205" s="73"/>
      <c r="N205" s="77"/>
      <c r="O205" s="77"/>
      <c r="P205" s="78"/>
      <c r="Q205" s="18"/>
      <c r="R205" s="18"/>
      <c r="S205" s="14"/>
    </row>
    <row r="206" spans="2:19" ht="12.75">
      <c r="B206" s="36"/>
      <c r="C206" s="36"/>
      <c r="D206" s="36"/>
      <c r="E206" s="37"/>
      <c r="F206" s="38"/>
      <c r="G206" s="38"/>
      <c r="H206" s="38"/>
      <c r="I206" s="38"/>
      <c r="J206" s="41"/>
      <c r="M206" s="15"/>
      <c r="N206" s="15"/>
      <c r="O206" s="15"/>
      <c r="P206" s="16"/>
      <c r="Q206" s="17"/>
      <c r="R206" s="17"/>
      <c r="S206" s="14"/>
    </row>
    <row r="207" spans="2:19" ht="12.75">
      <c r="B207" s="36"/>
      <c r="C207" s="36"/>
      <c r="D207" s="36"/>
      <c r="E207" s="37"/>
      <c r="F207" s="38"/>
      <c r="G207" s="38"/>
      <c r="H207" s="38"/>
      <c r="I207" s="38"/>
      <c r="J207" s="41"/>
      <c r="M207" s="15"/>
      <c r="N207" s="15"/>
      <c r="O207" s="15"/>
      <c r="P207" s="16"/>
      <c r="Q207" s="17"/>
      <c r="R207" s="17"/>
      <c r="S207" s="14"/>
    </row>
    <row r="208" spans="2:19" ht="51" customHeight="1">
      <c r="B208" s="83"/>
      <c r="C208" s="83"/>
      <c r="D208" s="83"/>
      <c r="E208" s="83"/>
      <c r="F208" s="42"/>
      <c r="G208" s="42"/>
      <c r="H208" s="42"/>
      <c r="I208" s="42"/>
      <c r="J208" s="41"/>
      <c r="M208" s="15"/>
      <c r="N208" s="15"/>
      <c r="O208" s="15"/>
      <c r="P208" s="16"/>
      <c r="Q208" s="17"/>
      <c r="R208" s="17"/>
      <c r="S208" s="14"/>
    </row>
    <row r="209" spans="2:19" ht="63.75" customHeight="1">
      <c r="B209" s="83"/>
      <c r="C209" s="83"/>
      <c r="D209" s="83"/>
      <c r="E209" s="83"/>
      <c r="F209" s="42"/>
      <c r="G209" s="42"/>
      <c r="H209" s="42"/>
      <c r="I209" s="42"/>
      <c r="J209" s="41"/>
      <c r="M209" s="15"/>
      <c r="N209" s="15"/>
      <c r="O209" s="15"/>
      <c r="P209" s="16"/>
      <c r="Q209" s="17"/>
      <c r="R209" s="17"/>
      <c r="S209" s="14"/>
    </row>
    <row r="210" spans="2:19" ht="127.5" customHeight="1">
      <c r="B210" s="83"/>
      <c r="C210" s="83"/>
      <c r="D210" s="83"/>
      <c r="E210" s="83"/>
      <c r="F210" s="38"/>
      <c r="G210" s="38"/>
      <c r="H210" s="38"/>
      <c r="I210" s="38"/>
      <c r="J210" s="41"/>
      <c r="M210" s="15"/>
      <c r="N210" s="15"/>
      <c r="O210" s="15"/>
      <c r="P210" s="16"/>
      <c r="Q210" s="17"/>
      <c r="R210" s="17"/>
      <c r="S210" s="14"/>
    </row>
    <row r="211" spans="2:19" ht="12.75">
      <c r="B211" s="36"/>
      <c r="C211" s="36"/>
      <c r="D211" s="36"/>
      <c r="E211" s="37"/>
      <c r="F211" s="38"/>
      <c r="G211" s="38"/>
      <c r="H211" s="38"/>
      <c r="I211" s="38"/>
      <c r="J211" s="41"/>
      <c r="M211" s="15"/>
      <c r="N211" s="15"/>
      <c r="O211" s="15"/>
      <c r="P211" s="16"/>
      <c r="Q211" s="17"/>
      <c r="R211" s="17"/>
      <c r="S211" s="14"/>
    </row>
    <row r="212" spans="2:19" ht="12.75">
      <c r="B212" s="36"/>
      <c r="C212" s="36"/>
      <c r="D212" s="36"/>
      <c r="E212" s="37"/>
      <c r="F212" s="38"/>
      <c r="G212" s="38"/>
      <c r="H212" s="38"/>
      <c r="I212" s="38"/>
      <c r="J212" s="41"/>
      <c r="M212" s="15"/>
      <c r="N212" s="15"/>
      <c r="O212" s="15"/>
      <c r="P212" s="16"/>
      <c r="Q212" s="17"/>
      <c r="R212" s="17"/>
      <c r="S212" s="14"/>
    </row>
    <row r="213" spans="2:19" ht="25.5" customHeight="1">
      <c r="B213" s="83"/>
      <c r="C213" s="83"/>
      <c r="D213" s="83"/>
      <c r="E213" s="83"/>
      <c r="F213" s="42"/>
      <c r="G213" s="42"/>
      <c r="H213" s="42"/>
      <c r="I213" s="42"/>
      <c r="J213" s="41"/>
      <c r="M213" s="73"/>
      <c r="N213" s="77"/>
      <c r="O213" s="77"/>
      <c r="P213" s="78"/>
      <c r="Q213" s="18"/>
      <c r="R213" s="18"/>
      <c r="S213" s="14"/>
    </row>
    <row r="214" spans="2:19" ht="63.75" customHeight="1">
      <c r="B214" s="83"/>
      <c r="C214" s="83"/>
      <c r="D214" s="83"/>
      <c r="E214" s="83"/>
      <c r="F214" s="38"/>
      <c r="G214" s="38"/>
      <c r="H214" s="38"/>
      <c r="I214" s="38"/>
      <c r="J214" s="41"/>
      <c r="M214" s="74"/>
      <c r="N214" s="75"/>
      <c r="O214" s="75"/>
      <c r="P214" s="76"/>
      <c r="Q214" s="19"/>
      <c r="R214" s="19"/>
      <c r="S214" s="14"/>
    </row>
    <row r="215" spans="2:19" ht="127.5" customHeight="1">
      <c r="B215" s="36"/>
      <c r="C215" s="36"/>
      <c r="D215" s="36"/>
      <c r="E215" s="37"/>
      <c r="F215" s="38"/>
      <c r="G215" s="38"/>
      <c r="H215" s="38"/>
      <c r="I215" s="38"/>
      <c r="J215" s="41"/>
      <c r="M215" s="73"/>
      <c r="N215" s="77"/>
      <c r="O215" s="77"/>
      <c r="P215" s="78"/>
      <c r="Q215" s="17"/>
      <c r="R215" s="17"/>
      <c r="S215" s="14"/>
    </row>
    <row r="216" spans="2:19" ht="12.75">
      <c r="B216" s="36"/>
      <c r="C216" s="36"/>
      <c r="D216" s="36"/>
      <c r="E216" s="37"/>
      <c r="F216" s="38"/>
      <c r="G216" s="38"/>
      <c r="H216" s="38"/>
      <c r="I216" s="38"/>
      <c r="J216" s="41"/>
      <c r="M216" s="15"/>
      <c r="N216" s="15"/>
      <c r="O216" s="15"/>
      <c r="P216" s="16"/>
      <c r="Q216" s="17"/>
      <c r="R216" s="17"/>
      <c r="S216" s="14"/>
    </row>
    <row r="217" spans="2:19" ht="12.75">
      <c r="B217" s="36"/>
      <c r="C217" s="36"/>
      <c r="D217" s="36"/>
      <c r="E217" s="37"/>
      <c r="F217" s="38"/>
      <c r="G217" s="38"/>
      <c r="H217" s="38"/>
      <c r="I217" s="38"/>
      <c r="J217" s="41"/>
      <c r="M217" s="15"/>
      <c r="N217" s="15"/>
      <c r="O217" s="15"/>
      <c r="P217" s="16"/>
      <c r="Q217" s="17"/>
      <c r="R217" s="17"/>
      <c r="S217" s="14"/>
    </row>
    <row r="218" spans="2:19" ht="25.5" customHeight="1">
      <c r="B218" s="36"/>
      <c r="C218" s="36"/>
      <c r="D218" s="36"/>
      <c r="E218" s="37"/>
      <c r="F218" s="38"/>
      <c r="G218" s="38"/>
      <c r="H218" s="38"/>
      <c r="I218" s="38"/>
      <c r="J218" s="41"/>
      <c r="M218" s="74"/>
      <c r="N218" s="75"/>
      <c r="O218" s="75"/>
      <c r="P218" s="76"/>
      <c r="Q218" s="19"/>
      <c r="R218" s="19"/>
      <c r="S218" s="14"/>
    </row>
    <row r="219" spans="2:19" ht="63.75" customHeight="1">
      <c r="B219" s="83"/>
      <c r="C219" s="83"/>
      <c r="D219" s="83"/>
      <c r="E219" s="83"/>
      <c r="F219" s="42"/>
      <c r="G219" s="42"/>
      <c r="H219" s="42"/>
      <c r="I219" s="42"/>
      <c r="J219" s="41"/>
      <c r="M219" s="73"/>
      <c r="N219" s="77"/>
      <c r="O219" s="77"/>
      <c r="P219" s="78"/>
      <c r="Q219" s="17"/>
      <c r="R219" s="17"/>
      <c r="S219" s="14"/>
    </row>
    <row r="220" spans="2:19" ht="89.25" customHeight="1">
      <c r="B220" s="83"/>
      <c r="C220" s="83"/>
      <c r="D220" s="83"/>
      <c r="E220" s="83"/>
      <c r="F220" s="38"/>
      <c r="G220" s="38"/>
      <c r="H220" s="38"/>
      <c r="I220" s="38"/>
      <c r="J220" s="41"/>
      <c r="M220" s="15"/>
      <c r="N220" s="15"/>
      <c r="O220" s="15"/>
      <c r="P220" s="16"/>
      <c r="Q220" s="17"/>
      <c r="R220" s="17"/>
      <c r="S220" s="14"/>
    </row>
    <row r="221" spans="2:19" ht="12.75">
      <c r="B221" s="36"/>
      <c r="C221" s="36"/>
      <c r="D221" s="36"/>
      <c r="E221" s="37"/>
      <c r="F221" s="38"/>
      <c r="G221" s="38"/>
      <c r="H221" s="38"/>
      <c r="I221" s="38"/>
      <c r="J221" s="41"/>
      <c r="M221" s="15"/>
      <c r="N221" s="15"/>
      <c r="O221" s="15"/>
      <c r="P221" s="16"/>
      <c r="Q221" s="17"/>
      <c r="R221" s="17"/>
      <c r="S221" s="14"/>
    </row>
    <row r="222" spans="2:19" ht="12.75">
      <c r="B222" s="36"/>
      <c r="C222" s="36"/>
      <c r="D222" s="36"/>
      <c r="E222" s="37"/>
      <c r="F222" s="38"/>
      <c r="G222" s="38"/>
      <c r="H222" s="38"/>
      <c r="I222" s="38"/>
      <c r="J222" s="41"/>
      <c r="M222" s="15"/>
      <c r="N222" s="15"/>
      <c r="O222" s="15"/>
      <c r="P222" s="16"/>
      <c r="Q222" s="17"/>
      <c r="R222" s="17"/>
      <c r="S222" s="14"/>
    </row>
    <row r="223" spans="2:19" ht="38.25" customHeight="1">
      <c r="B223" s="83"/>
      <c r="C223" s="83"/>
      <c r="D223" s="83"/>
      <c r="E223" s="83"/>
      <c r="F223" s="42"/>
      <c r="G223" s="42"/>
      <c r="H223" s="42"/>
      <c r="I223" s="42"/>
      <c r="J223" s="41"/>
      <c r="M223" s="15"/>
      <c r="N223" s="15"/>
      <c r="O223" s="15"/>
      <c r="P223" s="16"/>
      <c r="Q223" s="17"/>
      <c r="R223" s="17"/>
      <c r="S223" s="14"/>
    </row>
    <row r="224" spans="2:19" ht="89.25" customHeight="1">
      <c r="B224" s="83"/>
      <c r="C224" s="83"/>
      <c r="D224" s="83"/>
      <c r="E224" s="83"/>
      <c r="F224" s="42"/>
      <c r="G224" s="42"/>
      <c r="H224" s="42"/>
      <c r="I224" s="42"/>
      <c r="J224" s="41"/>
      <c r="M224" s="74"/>
      <c r="N224" s="75"/>
      <c r="O224" s="75"/>
      <c r="P224" s="76"/>
      <c r="Q224" s="19"/>
      <c r="R224" s="19"/>
      <c r="S224" s="14"/>
    </row>
    <row r="225" spans="2:19" ht="51" customHeight="1">
      <c r="B225" s="85"/>
      <c r="C225" s="86"/>
      <c r="D225" s="86"/>
      <c r="E225" s="87"/>
      <c r="F225" s="13"/>
      <c r="G225" s="13"/>
      <c r="H225" s="13"/>
      <c r="I225" s="13"/>
      <c r="J225" s="35"/>
      <c r="M225" s="73"/>
      <c r="N225" s="77"/>
      <c r="O225" s="77"/>
      <c r="P225" s="78"/>
      <c r="Q225" s="17"/>
      <c r="R225" s="17"/>
      <c r="S225" s="14"/>
    </row>
    <row r="226" spans="2:19" ht="12.75">
      <c r="B226" s="15"/>
      <c r="C226" s="15"/>
      <c r="D226" s="15"/>
      <c r="E226" s="16"/>
      <c r="F226" s="17"/>
      <c r="G226" s="17"/>
      <c r="H226" s="17"/>
      <c r="I226" s="17"/>
      <c r="J226" s="14"/>
      <c r="M226" s="15"/>
      <c r="N226" s="15"/>
      <c r="O226" s="15"/>
      <c r="P226" s="16"/>
      <c r="Q226" s="17"/>
      <c r="R226" s="17"/>
      <c r="S226" s="14"/>
    </row>
    <row r="227" spans="2:19" ht="12.75">
      <c r="B227" s="15"/>
      <c r="C227" s="15"/>
      <c r="D227" s="15"/>
      <c r="E227" s="16"/>
      <c r="F227" s="17"/>
      <c r="G227" s="17"/>
      <c r="H227" s="17"/>
      <c r="I227" s="17"/>
      <c r="J227" s="14"/>
      <c r="M227" s="15"/>
      <c r="N227" s="15"/>
      <c r="O227" s="15"/>
      <c r="P227" s="16"/>
      <c r="Q227" s="17"/>
      <c r="R227" s="17"/>
      <c r="S227" s="14"/>
    </row>
    <row r="228" spans="2:19" ht="38.25" customHeight="1">
      <c r="B228" s="15"/>
      <c r="C228" s="15"/>
      <c r="D228" s="15"/>
      <c r="E228" s="16"/>
      <c r="F228" s="17"/>
      <c r="G228" s="17"/>
      <c r="H228" s="17"/>
      <c r="I228" s="17"/>
      <c r="J228" s="14"/>
      <c r="M228" s="73"/>
      <c r="N228" s="77"/>
      <c r="O228" s="77"/>
      <c r="P228" s="78"/>
      <c r="Q228" s="18"/>
      <c r="R228" s="18"/>
      <c r="S228" s="14"/>
    </row>
    <row r="229" spans="2:19" ht="89.25" customHeight="1">
      <c r="B229" s="15"/>
      <c r="C229" s="15"/>
      <c r="D229" s="15"/>
      <c r="E229" s="16"/>
      <c r="F229" s="17"/>
      <c r="G229" s="17"/>
      <c r="H229" s="17"/>
      <c r="I229" s="17"/>
      <c r="J229" s="14"/>
      <c r="M229" s="74"/>
      <c r="N229" s="75"/>
      <c r="O229" s="75"/>
      <c r="P229" s="76"/>
      <c r="Q229" s="19"/>
      <c r="R229" s="19"/>
      <c r="S229" s="14"/>
    </row>
    <row r="230" spans="2:19" ht="51" customHeight="1">
      <c r="B230" s="73"/>
      <c r="C230" s="77"/>
      <c r="D230" s="77"/>
      <c r="E230" s="78"/>
      <c r="F230" s="18"/>
      <c r="G230" s="18"/>
      <c r="H230" s="18"/>
      <c r="I230" s="18"/>
      <c r="J230" s="14"/>
      <c r="M230" s="73"/>
      <c r="N230" s="77"/>
      <c r="O230" s="77"/>
      <c r="P230" s="78"/>
      <c r="Q230" s="17"/>
      <c r="R230" s="17"/>
      <c r="S230" s="14"/>
    </row>
    <row r="231" spans="2:19" ht="12.75">
      <c r="B231" s="15"/>
      <c r="C231" s="15"/>
      <c r="D231" s="15"/>
      <c r="E231" s="16"/>
      <c r="F231" s="17"/>
      <c r="G231" s="17"/>
      <c r="H231" s="17"/>
      <c r="I231" s="17"/>
      <c r="J231" s="14"/>
      <c r="M231" s="15"/>
      <c r="N231" s="15"/>
      <c r="O231" s="15"/>
      <c r="P231" s="16"/>
      <c r="Q231" s="17"/>
      <c r="R231" s="17"/>
      <c r="S231" s="14"/>
    </row>
    <row r="232" spans="2:19" ht="12.75">
      <c r="B232" s="15"/>
      <c r="C232" s="15"/>
      <c r="D232" s="15"/>
      <c r="E232" s="16"/>
      <c r="F232" s="17"/>
      <c r="G232" s="17"/>
      <c r="H232" s="17"/>
      <c r="I232" s="17"/>
      <c r="J232" s="14"/>
      <c r="M232" s="15"/>
      <c r="N232" s="15"/>
      <c r="O232" s="15"/>
      <c r="P232" s="16"/>
      <c r="Q232" s="17"/>
      <c r="R232" s="17"/>
      <c r="S232" s="14"/>
    </row>
    <row r="233" spans="2:19" ht="12.75">
      <c r="B233" s="15"/>
      <c r="C233" s="15"/>
      <c r="D233" s="15"/>
      <c r="E233" s="16"/>
      <c r="F233" s="17"/>
      <c r="G233" s="17"/>
      <c r="H233" s="17"/>
      <c r="I233" s="17"/>
      <c r="J233" s="14"/>
      <c r="M233" s="15"/>
      <c r="N233" s="15"/>
      <c r="O233" s="15"/>
      <c r="P233" s="16"/>
      <c r="Q233" s="17"/>
      <c r="R233" s="17"/>
      <c r="S233" s="14"/>
    </row>
    <row r="234" spans="2:19" ht="12.75">
      <c r="B234" s="15"/>
      <c r="C234" s="15"/>
      <c r="D234" s="15"/>
      <c r="E234" s="16"/>
      <c r="F234" s="17"/>
      <c r="G234" s="17"/>
      <c r="H234" s="17"/>
      <c r="I234" s="17"/>
      <c r="J234" s="14"/>
      <c r="M234" s="15"/>
      <c r="N234" s="15"/>
      <c r="O234" s="15"/>
      <c r="P234" s="16"/>
      <c r="Q234" s="17"/>
      <c r="R234" s="17"/>
      <c r="S234" s="14"/>
    </row>
    <row r="235" spans="2:19" ht="51" customHeight="1">
      <c r="B235" s="15"/>
      <c r="C235" s="15"/>
      <c r="D235" s="15"/>
      <c r="E235" s="16"/>
      <c r="F235" s="17"/>
      <c r="G235" s="17"/>
      <c r="H235" s="17"/>
      <c r="I235" s="17"/>
      <c r="J235" s="14"/>
      <c r="M235" s="73"/>
      <c r="N235" s="77"/>
      <c r="O235" s="77"/>
      <c r="P235" s="78"/>
      <c r="Q235" s="18"/>
      <c r="R235" s="18"/>
      <c r="S235" s="14"/>
    </row>
    <row r="236" spans="2:19" ht="25.5" customHeight="1">
      <c r="B236" s="73"/>
      <c r="C236" s="77"/>
      <c r="D236" s="77"/>
      <c r="E236" s="78"/>
      <c r="F236" s="18"/>
      <c r="G236" s="18"/>
      <c r="H236" s="18"/>
      <c r="I236" s="18"/>
      <c r="J236" s="14"/>
      <c r="M236" s="15"/>
      <c r="N236" s="15"/>
      <c r="O236" s="15"/>
      <c r="P236" s="16"/>
      <c r="Q236" s="17"/>
      <c r="R236" s="17"/>
      <c r="S236" s="14"/>
    </row>
    <row r="237" spans="2:19" ht="12.75">
      <c r="B237" s="15"/>
      <c r="C237" s="15"/>
      <c r="D237" s="15"/>
      <c r="E237" s="16"/>
      <c r="F237" s="17"/>
      <c r="G237" s="17"/>
      <c r="H237" s="17"/>
      <c r="I237" s="17"/>
      <c r="J237" s="14"/>
      <c r="M237" s="15"/>
      <c r="N237" s="15"/>
      <c r="O237" s="15"/>
      <c r="P237" s="16"/>
      <c r="Q237" s="17"/>
      <c r="R237" s="17"/>
      <c r="S237" s="14"/>
    </row>
    <row r="238" spans="2:19" ht="12.75">
      <c r="B238" s="15"/>
      <c r="C238" s="15"/>
      <c r="D238" s="15"/>
      <c r="E238" s="16"/>
      <c r="F238" s="17"/>
      <c r="G238" s="17"/>
      <c r="H238" s="17"/>
      <c r="I238" s="17"/>
      <c r="J238" s="14"/>
      <c r="M238" s="15"/>
      <c r="N238" s="15"/>
      <c r="O238" s="15"/>
      <c r="P238" s="16"/>
      <c r="Q238" s="17"/>
      <c r="R238" s="17"/>
      <c r="S238" s="14"/>
    </row>
    <row r="239" spans="2:19" ht="51" customHeight="1">
      <c r="B239" s="73"/>
      <c r="C239" s="77"/>
      <c r="D239" s="77"/>
      <c r="E239" s="78"/>
      <c r="F239" s="18"/>
      <c r="G239" s="18"/>
      <c r="H239" s="18"/>
      <c r="I239" s="18"/>
      <c r="J239" s="14"/>
      <c r="M239" s="15"/>
      <c r="N239" s="15"/>
      <c r="O239" s="15"/>
      <c r="P239" s="16"/>
      <c r="Q239" s="17"/>
      <c r="R239" s="17"/>
      <c r="S239" s="14"/>
    </row>
    <row r="240" spans="2:19" ht="51" customHeight="1">
      <c r="B240" s="74"/>
      <c r="C240" s="75"/>
      <c r="D240" s="75"/>
      <c r="E240" s="76"/>
      <c r="F240" s="19"/>
      <c r="G240" s="19"/>
      <c r="H240" s="19"/>
      <c r="I240" s="19"/>
      <c r="J240" s="14"/>
      <c r="M240" s="15"/>
      <c r="N240" s="15"/>
      <c r="O240" s="15"/>
      <c r="P240" s="16"/>
      <c r="Q240" s="17"/>
      <c r="R240" s="17"/>
      <c r="S240" s="14"/>
    </row>
    <row r="241" spans="2:19" ht="38.25" customHeight="1">
      <c r="B241" s="73"/>
      <c r="C241" s="77"/>
      <c r="D241" s="77"/>
      <c r="E241" s="78"/>
      <c r="F241" s="17"/>
      <c r="G241" s="17"/>
      <c r="H241" s="17"/>
      <c r="I241" s="17"/>
      <c r="J241" s="14"/>
      <c r="M241" s="73"/>
      <c r="N241" s="77"/>
      <c r="O241" s="77"/>
      <c r="P241" s="78"/>
      <c r="Q241" s="18"/>
      <c r="R241" s="18"/>
      <c r="S241" s="14"/>
    </row>
    <row r="242" spans="2:19" ht="12.75">
      <c r="B242" s="15"/>
      <c r="C242" s="15"/>
      <c r="D242" s="15"/>
      <c r="E242" s="16"/>
      <c r="F242" s="17"/>
      <c r="G242" s="17"/>
      <c r="H242" s="17"/>
      <c r="I242" s="17"/>
      <c r="J242" s="14"/>
      <c r="M242" s="15"/>
      <c r="N242" s="15"/>
      <c r="O242" s="15"/>
      <c r="P242" s="16"/>
      <c r="Q242" s="17"/>
      <c r="R242" s="17"/>
      <c r="S242" s="14"/>
    </row>
    <row r="243" spans="2:19" ht="12.75">
      <c r="B243" s="15"/>
      <c r="C243" s="15"/>
      <c r="D243" s="15"/>
      <c r="E243" s="16"/>
      <c r="F243" s="17"/>
      <c r="G243" s="17"/>
      <c r="H243" s="17"/>
      <c r="I243" s="17"/>
      <c r="J243" s="14"/>
      <c r="M243" s="15"/>
      <c r="N243" s="15"/>
      <c r="O243" s="15"/>
      <c r="P243" s="16"/>
      <c r="Q243" s="17"/>
      <c r="R243" s="17"/>
      <c r="S243" s="14"/>
    </row>
    <row r="244" spans="2:19" ht="51" customHeight="1">
      <c r="B244" s="15"/>
      <c r="C244" s="15"/>
      <c r="D244" s="15"/>
      <c r="E244" s="16"/>
      <c r="F244" s="17"/>
      <c r="G244" s="17"/>
      <c r="H244" s="17"/>
      <c r="I244" s="17"/>
      <c r="J244" s="14"/>
      <c r="M244" s="73"/>
      <c r="N244" s="77"/>
      <c r="O244" s="77"/>
      <c r="P244" s="78"/>
      <c r="Q244" s="18"/>
      <c r="R244" s="18"/>
      <c r="S244" s="14"/>
    </row>
    <row r="245" spans="2:19" ht="51" customHeight="1">
      <c r="B245" s="73"/>
      <c r="C245" s="77"/>
      <c r="D245" s="77"/>
      <c r="E245" s="78"/>
      <c r="F245" s="18"/>
      <c r="G245" s="18"/>
      <c r="H245" s="18"/>
      <c r="I245" s="18"/>
      <c r="J245" s="14"/>
      <c r="M245" s="74"/>
      <c r="N245" s="75"/>
      <c r="O245" s="75"/>
      <c r="P245" s="76"/>
      <c r="Q245" s="19"/>
      <c r="R245" s="19"/>
      <c r="S245" s="14"/>
    </row>
    <row r="246" spans="2:19" ht="51" customHeight="1">
      <c r="B246" s="74"/>
      <c r="C246" s="75"/>
      <c r="D246" s="75"/>
      <c r="E246" s="76"/>
      <c r="F246" s="19"/>
      <c r="G246" s="19"/>
      <c r="H246" s="19"/>
      <c r="I246" s="19"/>
      <c r="J246" s="14"/>
      <c r="M246" s="73"/>
      <c r="N246" s="77"/>
      <c r="O246" s="77"/>
      <c r="P246" s="78"/>
      <c r="Q246" s="17"/>
      <c r="R246" s="17"/>
      <c r="S246" s="14"/>
    </row>
    <row r="247" spans="2:19" ht="89.25" customHeight="1">
      <c r="B247" s="73"/>
      <c r="C247" s="77"/>
      <c r="D247" s="77"/>
      <c r="E247" s="78"/>
      <c r="F247" s="17"/>
      <c r="G247" s="17"/>
      <c r="H247" s="17"/>
      <c r="I247" s="17"/>
      <c r="J247" s="14"/>
      <c r="M247" s="15"/>
      <c r="N247" s="15"/>
      <c r="O247" s="15"/>
      <c r="P247" s="16"/>
      <c r="Q247" s="17"/>
      <c r="R247" s="17"/>
      <c r="S247" s="14"/>
    </row>
    <row r="248" spans="2:19" ht="12.75">
      <c r="B248" s="15"/>
      <c r="C248" s="15"/>
      <c r="D248" s="15"/>
      <c r="E248" s="16"/>
      <c r="F248" s="17"/>
      <c r="G248" s="17"/>
      <c r="H248" s="17"/>
      <c r="I248" s="17"/>
      <c r="J248" s="14"/>
      <c r="M248" s="15"/>
      <c r="N248" s="15"/>
      <c r="O248" s="15"/>
      <c r="P248" s="16"/>
      <c r="Q248" s="17"/>
      <c r="R248" s="17"/>
      <c r="S248" s="14"/>
    </row>
    <row r="249" spans="2:19" ht="12.75">
      <c r="B249" s="15"/>
      <c r="C249" s="15"/>
      <c r="D249" s="15"/>
      <c r="E249" s="16"/>
      <c r="F249" s="17"/>
      <c r="G249" s="17"/>
      <c r="H249" s="17"/>
      <c r="I249" s="17"/>
      <c r="J249" s="14"/>
      <c r="M249" s="15"/>
      <c r="N249" s="15"/>
      <c r="O249" s="15"/>
      <c r="P249" s="16"/>
      <c r="Q249" s="17"/>
      <c r="R249" s="17"/>
      <c r="S249" s="14"/>
    </row>
    <row r="250" spans="2:19" ht="102" customHeight="1">
      <c r="B250" s="73"/>
      <c r="C250" s="77"/>
      <c r="D250" s="77"/>
      <c r="E250" s="78"/>
      <c r="F250" s="18"/>
      <c r="G250" s="18"/>
      <c r="H250" s="18"/>
      <c r="I250" s="18"/>
      <c r="J250" s="14"/>
      <c r="M250" s="73"/>
      <c r="N250" s="77"/>
      <c r="O250" s="77"/>
      <c r="P250" s="78"/>
      <c r="Q250" s="18"/>
      <c r="R250" s="18"/>
      <c r="S250" s="14"/>
    </row>
    <row r="251" spans="2:19" ht="51" customHeight="1">
      <c r="B251" s="15"/>
      <c r="C251" s="15"/>
      <c r="D251" s="15"/>
      <c r="E251" s="16"/>
      <c r="F251" s="17"/>
      <c r="G251" s="17"/>
      <c r="H251" s="17"/>
      <c r="I251" s="17"/>
      <c r="J251" s="14"/>
      <c r="M251" s="74"/>
      <c r="N251" s="75"/>
      <c r="O251" s="75"/>
      <c r="P251" s="76"/>
      <c r="Q251" s="19"/>
      <c r="R251" s="19"/>
      <c r="S251" s="14"/>
    </row>
    <row r="252" spans="2:19" ht="38.25" customHeight="1">
      <c r="B252" s="73"/>
      <c r="C252" s="77"/>
      <c r="D252" s="77"/>
      <c r="E252" s="78"/>
      <c r="F252" s="18"/>
      <c r="G252" s="18"/>
      <c r="H252" s="18"/>
      <c r="I252" s="18"/>
      <c r="J252" s="14"/>
      <c r="M252" s="73"/>
      <c r="N252" s="77"/>
      <c r="O252" s="77"/>
      <c r="P252" s="78"/>
      <c r="Q252" s="17"/>
      <c r="R252" s="17"/>
      <c r="S252" s="14"/>
    </row>
    <row r="253" spans="2:19" ht="12.75">
      <c r="B253" s="15"/>
      <c r="C253" s="15"/>
      <c r="D253" s="15"/>
      <c r="E253" s="16"/>
      <c r="F253" s="17"/>
      <c r="G253" s="17"/>
      <c r="H253" s="17"/>
      <c r="I253" s="17"/>
      <c r="J253" s="14"/>
      <c r="M253" s="15"/>
      <c r="N253" s="15"/>
      <c r="O253" s="15"/>
      <c r="P253" s="16"/>
      <c r="Q253" s="17"/>
      <c r="R253" s="17"/>
      <c r="S253" s="14"/>
    </row>
    <row r="254" spans="2:19" ht="12.75">
      <c r="B254" s="15"/>
      <c r="C254" s="15"/>
      <c r="D254" s="15"/>
      <c r="E254" s="16"/>
      <c r="F254" s="17"/>
      <c r="G254" s="17"/>
      <c r="H254" s="17"/>
      <c r="I254" s="17"/>
      <c r="J254" s="14"/>
      <c r="M254" s="15"/>
      <c r="N254" s="15"/>
      <c r="O254" s="15"/>
      <c r="P254" s="16"/>
      <c r="Q254" s="17"/>
      <c r="R254" s="17"/>
      <c r="S254" s="14"/>
    </row>
    <row r="255" spans="2:19" ht="102" customHeight="1">
      <c r="B255" s="15"/>
      <c r="C255" s="15"/>
      <c r="D255" s="15"/>
      <c r="E255" s="16"/>
      <c r="F255" s="17"/>
      <c r="G255" s="17"/>
      <c r="H255" s="17"/>
      <c r="I255" s="17"/>
      <c r="J255" s="14"/>
      <c r="M255" s="73"/>
      <c r="N255" s="77"/>
      <c r="O255" s="77"/>
      <c r="P255" s="78"/>
      <c r="Q255" s="18"/>
      <c r="R255" s="18"/>
      <c r="S255" s="14"/>
    </row>
    <row r="256" spans="2:19" ht="12.75">
      <c r="B256" s="15"/>
      <c r="C256" s="15"/>
      <c r="D256" s="15"/>
      <c r="E256" s="16"/>
      <c r="F256" s="17"/>
      <c r="G256" s="17"/>
      <c r="H256" s="17"/>
      <c r="I256" s="17"/>
      <c r="J256" s="14"/>
      <c r="M256" s="15"/>
      <c r="N256" s="15"/>
      <c r="O256" s="15"/>
      <c r="P256" s="16"/>
      <c r="Q256" s="17"/>
      <c r="R256" s="17"/>
      <c r="S256" s="14"/>
    </row>
    <row r="257" spans="2:19" ht="38.25" customHeight="1">
      <c r="B257" s="15"/>
      <c r="C257" s="15"/>
      <c r="D257" s="15"/>
      <c r="E257" s="16"/>
      <c r="F257" s="17"/>
      <c r="G257" s="17"/>
      <c r="H257" s="17"/>
      <c r="I257" s="17"/>
      <c r="J257" s="14"/>
      <c r="M257" s="73"/>
      <c r="N257" s="77"/>
      <c r="O257" s="77"/>
      <c r="P257" s="78"/>
      <c r="Q257" s="18"/>
      <c r="R257" s="18"/>
      <c r="S257" s="14"/>
    </row>
    <row r="258" spans="2:19" ht="51" customHeight="1">
      <c r="B258" s="73"/>
      <c r="C258" s="77"/>
      <c r="D258" s="77"/>
      <c r="E258" s="78"/>
      <c r="F258" s="18"/>
      <c r="G258" s="18"/>
      <c r="H258" s="18"/>
      <c r="I258" s="18"/>
      <c r="J258" s="14"/>
      <c r="M258" s="15"/>
      <c r="N258" s="15"/>
      <c r="O258" s="15"/>
      <c r="P258" s="16"/>
      <c r="Q258" s="17"/>
      <c r="R258" s="17"/>
      <c r="S258" s="14"/>
    </row>
    <row r="259" spans="2:19" ht="12.75">
      <c r="B259" s="15"/>
      <c r="C259" s="15"/>
      <c r="D259" s="15"/>
      <c r="E259" s="16"/>
      <c r="F259" s="17"/>
      <c r="G259" s="17"/>
      <c r="H259" s="17"/>
      <c r="I259" s="17"/>
      <c r="J259" s="14"/>
      <c r="M259" s="15"/>
      <c r="N259" s="15"/>
      <c r="O259" s="15"/>
      <c r="P259" s="16"/>
      <c r="Q259" s="17"/>
      <c r="R259" s="17"/>
      <c r="S259" s="14"/>
    </row>
    <row r="260" spans="2:19" ht="12.75">
      <c r="B260" s="15"/>
      <c r="C260" s="15"/>
      <c r="D260" s="15"/>
      <c r="E260" s="16"/>
      <c r="F260" s="17"/>
      <c r="G260" s="17"/>
      <c r="H260" s="17"/>
      <c r="I260" s="17"/>
      <c r="J260" s="14"/>
      <c r="M260" s="15"/>
      <c r="N260" s="15"/>
      <c r="O260" s="15"/>
      <c r="P260" s="16"/>
      <c r="Q260" s="17"/>
      <c r="R260" s="17"/>
      <c r="S260" s="14"/>
    </row>
    <row r="261" spans="2:19" ht="12.75">
      <c r="B261" s="15"/>
      <c r="C261" s="15"/>
      <c r="D261" s="15"/>
      <c r="E261" s="16"/>
      <c r="F261" s="17"/>
      <c r="G261" s="17"/>
      <c r="H261" s="17"/>
      <c r="I261" s="17"/>
      <c r="J261" s="14"/>
      <c r="M261" s="15"/>
      <c r="N261" s="15"/>
      <c r="O261" s="15"/>
      <c r="P261" s="16"/>
      <c r="Q261" s="17"/>
      <c r="R261" s="17"/>
      <c r="S261" s="14"/>
    </row>
    <row r="262" spans="2:19" ht="51" customHeight="1">
      <c r="B262" s="73"/>
      <c r="C262" s="77"/>
      <c r="D262" s="77"/>
      <c r="E262" s="78"/>
      <c r="F262" s="18"/>
      <c r="G262" s="18"/>
      <c r="H262" s="18"/>
      <c r="I262" s="18"/>
      <c r="J262" s="14"/>
      <c r="M262" s="15"/>
      <c r="N262" s="15"/>
      <c r="O262" s="15"/>
      <c r="P262" s="16"/>
      <c r="Q262" s="17"/>
      <c r="R262" s="17"/>
      <c r="S262" s="14"/>
    </row>
    <row r="263" spans="2:19" ht="63.75" customHeight="1">
      <c r="B263" s="74"/>
      <c r="C263" s="75"/>
      <c r="D263" s="75"/>
      <c r="E263" s="76"/>
      <c r="F263" s="19"/>
      <c r="G263" s="19"/>
      <c r="H263" s="19"/>
      <c r="I263" s="19"/>
      <c r="J263" s="14"/>
      <c r="M263" s="73"/>
      <c r="N263" s="77"/>
      <c r="O263" s="77"/>
      <c r="P263" s="78"/>
      <c r="Q263" s="18"/>
      <c r="R263" s="18"/>
      <c r="S263" s="14"/>
    </row>
    <row r="264" spans="2:19" ht="89.25" customHeight="1">
      <c r="B264" s="73"/>
      <c r="C264" s="77"/>
      <c r="D264" s="77"/>
      <c r="E264" s="78"/>
      <c r="F264" s="17"/>
      <c r="G264" s="17"/>
      <c r="H264" s="17"/>
      <c r="I264" s="17"/>
      <c r="J264" s="14"/>
      <c r="M264" s="15"/>
      <c r="N264" s="15"/>
      <c r="O264" s="15"/>
      <c r="P264" s="16"/>
      <c r="Q264" s="17"/>
      <c r="R264" s="17"/>
      <c r="S264" s="14"/>
    </row>
    <row r="265" spans="2:19" ht="12.75">
      <c r="B265" s="15"/>
      <c r="C265" s="15"/>
      <c r="D265" s="15"/>
      <c r="E265" s="16"/>
      <c r="F265" s="17"/>
      <c r="G265" s="17"/>
      <c r="H265" s="17"/>
      <c r="I265" s="17"/>
      <c r="J265" s="14"/>
      <c r="M265" s="15"/>
      <c r="N265" s="15"/>
      <c r="O265" s="15"/>
      <c r="P265" s="16"/>
      <c r="Q265" s="17"/>
      <c r="R265" s="17"/>
      <c r="S265" s="14"/>
    </row>
    <row r="266" spans="2:19" ht="63.75" customHeight="1">
      <c r="B266" s="73"/>
      <c r="C266" s="77"/>
      <c r="D266" s="77"/>
      <c r="E266" s="78"/>
      <c r="F266" s="18"/>
      <c r="G266" s="18"/>
      <c r="H266" s="18"/>
      <c r="I266" s="18"/>
      <c r="J266" s="14"/>
      <c r="M266" s="15"/>
      <c r="N266" s="15"/>
      <c r="O266" s="15"/>
      <c r="P266" s="16"/>
      <c r="Q266" s="17"/>
      <c r="R266" s="17"/>
      <c r="S266" s="14"/>
    </row>
    <row r="267" spans="2:19" ht="51" customHeight="1">
      <c r="B267" s="15"/>
      <c r="C267" s="15"/>
      <c r="D267" s="15"/>
      <c r="E267" s="16"/>
      <c r="F267" s="17"/>
      <c r="G267" s="17"/>
      <c r="H267" s="17"/>
      <c r="I267" s="17"/>
      <c r="J267" s="14"/>
      <c r="M267" s="73"/>
      <c r="N267" s="77"/>
      <c r="O267" s="77"/>
      <c r="P267" s="78"/>
      <c r="Q267" s="18"/>
      <c r="R267" s="18"/>
      <c r="S267" s="14"/>
    </row>
    <row r="268" spans="2:19" ht="63.75" customHeight="1">
      <c r="B268" s="15"/>
      <c r="C268" s="15"/>
      <c r="D268" s="15"/>
      <c r="E268" s="16"/>
      <c r="F268" s="17"/>
      <c r="G268" s="17"/>
      <c r="H268" s="17"/>
      <c r="I268" s="17"/>
      <c r="J268" s="14"/>
      <c r="M268" s="74"/>
      <c r="N268" s="75"/>
      <c r="O268" s="75"/>
      <c r="P268" s="76"/>
      <c r="Q268" s="19"/>
      <c r="R268" s="19"/>
      <c r="S268" s="14"/>
    </row>
    <row r="269" spans="2:19" ht="89.25" customHeight="1">
      <c r="B269" s="15"/>
      <c r="C269" s="15"/>
      <c r="D269" s="15"/>
      <c r="E269" s="16"/>
      <c r="F269" s="17"/>
      <c r="G269" s="17"/>
      <c r="H269" s="17"/>
      <c r="I269" s="17"/>
      <c r="J269" s="14"/>
      <c r="M269" s="73"/>
      <c r="N269" s="77"/>
      <c r="O269" s="77"/>
      <c r="P269" s="78"/>
      <c r="Q269" s="17"/>
      <c r="R269" s="17"/>
      <c r="S269" s="14"/>
    </row>
    <row r="270" spans="2:19" ht="12.75">
      <c r="B270" s="15"/>
      <c r="C270" s="15"/>
      <c r="D270" s="15"/>
      <c r="E270" s="16"/>
      <c r="F270" s="17"/>
      <c r="G270" s="17"/>
      <c r="H270" s="17"/>
      <c r="I270" s="17"/>
      <c r="J270" s="14"/>
      <c r="M270" s="15"/>
      <c r="N270" s="15"/>
      <c r="O270" s="15"/>
      <c r="P270" s="16"/>
      <c r="Q270" s="17"/>
      <c r="R270" s="17"/>
      <c r="S270" s="14"/>
    </row>
    <row r="271" spans="2:19" ht="63.75" customHeight="1">
      <c r="B271" s="15"/>
      <c r="C271" s="15"/>
      <c r="D271" s="15"/>
      <c r="E271" s="16"/>
      <c r="F271" s="17"/>
      <c r="G271" s="17"/>
      <c r="H271" s="17"/>
      <c r="I271" s="17"/>
      <c r="J271" s="14"/>
      <c r="M271" s="73"/>
      <c r="N271" s="77"/>
      <c r="O271" s="77"/>
      <c r="P271" s="78"/>
      <c r="Q271" s="18"/>
      <c r="R271" s="18"/>
      <c r="S271" s="14"/>
    </row>
    <row r="272" spans="2:19" ht="51" customHeight="1">
      <c r="B272" s="73"/>
      <c r="C272" s="77"/>
      <c r="D272" s="77"/>
      <c r="E272" s="78"/>
      <c r="F272" s="18"/>
      <c r="G272" s="18"/>
      <c r="H272" s="18"/>
      <c r="I272" s="18"/>
      <c r="J272" s="14"/>
      <c r="M272" s="15"/>
      <c r="N272" s="15"/>
      <c r="O272" s="15"/>
      <c r="P272" s="16"/>
      <c r="Q272" s="17"/>
      <c r="R272" s="17"/>
      <c r="S272" s="14"/>
    </row>
    <row r="273" spans="2:19" ht="12.75">
      <c r="B273" s="15"/>
      <c r="C273" s="15"/>
      <c r="D273" s="15"/>
      <c r="E273" s="16"/>
      <c r="F273" s="17"/>
      <c r="G273" s="17"/>
      <c r="H273" s="17"/>
      <c r="I273" s="17"/>
      <c r="J273" s="14"/>
      <c r="M273" s="15"/>
      <c r="N273" s="15"/>
      <c r="O273" s="15"/>
      <c r="P273" s="16"/>
      <c r="Q273" s="17"/>
      <c r="R273" s="17"/>
      <c r="S273" s="14"/>
    </row>
    <row r="274" spans="2:19" ht="12.75">
      <c r="B274" s="15"/>
      <c r="C274" s="15"/>
      <c r="D274" s="15"/>
      <c r="E274" s="16"/>
      <c r="F274" s="17"/>
      <c r="G274" s="17"/>
      <c r="H274" s="17"/>
      <c r="I274" s="17"/>
      <c r="J274" s="14"/>
      <c r="M274" s="15"/>
      <c r="N274" s="15"/>
      <c r="O274" s="15"/>
      <c r="P274" s="16"/>
      <c r="Q274" s="17"/>
      <c r="R274" s="17"/>
      <c r="S274" s="14"/>
    </row>
    <row r="275" spans="2:19" ht="12.75">
      <c r="B275" s="15"/>
      <c r="C275" s="15"/>
      <c r="D275" s="15"/>
      <c r="E275" s="16"/>
      <c r="F275" s="17"/>
      <c r="G275" s="17"/>
      <c r="H275" s="17"/>
      <c r="I275" s="17"/>
      <c r="J275" s="14"/>
      <c r="M275" s="15"/>
      <c r="N275" s="15"/>
      <c r="O275" s="15"/>
      <c r="P275" s="16"/>
      <c r="Q275" s="17"/>
      <c r="R275" s="17"/>
      <c r="S275" s="14"/>
    </row>
    <row r="276" spans="2:19" ht="63.75" customHeight="1">
      <c r="B276" s="73"/>
      <c r="C276" s="77"/>
      <c r="D276" s="77"/>
      <c r="E276" s="78"/>
      <c r="F276" s="18"/>
      <c r="G276" s="18"/>
      <c r="H276" s="18"/>
      <c r="I276" s="18"/>
      <c r="J276" s="14"/>
      <c r="M276" s="15"/>
      <c r="N276" s="15"/>
      <c r="O276" s="15"/>
      <c r="P276" s="16"/>
      <c r="Q276" s="17"/>
      <c r="R276" s="17"/>
      <c r="S276" s="14"/>
    </row>
    <row r="277" spans="2:19" ht="51" customHeight="1">
      <c r="B277" s="15"/>
      <c r="C277" s="15"/>
      <c r="D277" s="15"/>
      <c r="E277" s="16"/>
      <c r="F277" s="17"/>
      <c r="G277" s="17"/>
      <c r="H277" s="17"/>
      <c r="I277" s="17"/>
      <c r="J277" s="14"/>
      <c r="M277" s="73"/>
      <c r="N277" s="77"/>
      <c r="O277" s="77"/>
      <c r="P277" s="78"/>
      <c r="Q277" s="18"/>
      <c r="R277" s="18"/>
      <c r="S277" s="14"/>
    </row>
    <row r="278" spans="2:19" ht="89.25" customHeight="1">
      <c r="B278" s="73"/>
      <c r="C278" s="77"/>
      <c r="D278" s="77"/>
      <c r="E278" s="78"/>
      <c r="F278" s="18"/>
      <c r="G278" s="18"/>
      <c r="H278" s="18"/>
      <c r="I278" s="18"/>
      <c r="J278" s="14"/>
      <c r="M278" s="15"/>
      <c r="N278" s="15"/>
      <c r="O278" s="15"/>
      <c r="P278" s="16"/>
      <c r="Q278" s="17"/>
      <c r="R278" s="17"/>
      <c r="S278" s="14"/>
    </row>
    <row r="279" spans="2:19" ht="12.75">
      <c r="B279" s="15"/>
      <c r="C279" s="15"/>
      <c r="D279" s="15"/>
      <c r="E279" s="16"/>
      <c r="F279" s="17"/>
      <c r="G279" s="17"/>
      <c r="H279" s="17"/>
      <c r="I279" s="17"/>
      <c r="J279" s="14"/>
      <c r="M279" s="15"/>
      <c r="N279" s="15"/>
      <c r="O279" s="15"/>
      <c r="P279" s="16"/>
      <c r="Q279" s="17"/>
      <c r="R279" s="17"/>
      <c r="S279" s="14"/>
    </row>
    <row r="280" spans="2:19" ht="51" customHeight="1">
      <c r="B280" s="73"/>
      <c r="C280" s="77"/>
      <c r="D280" s="77"/>
      <c r="E280" s="78"/>
      <c r="F280" s="18"/>
      <c r="G280" s="18"/>
      <c r="H280" s="18"/>
      <c r="I280" s="18"/>
      <c r="J280" s="14"/>
      <c r="M280" s="15"/>
      <c r="N280" s="15"/>
      <c r="O280" s="15"/>
      <c r="P280" s="16"/>
      <c r="Q280" s="17"/>
      <c r="R280" s="17"/>
      <c r="S280" s="14"/>
    </row>
    <row r="281" spans="2:19" ht="63.75" customHeight="1">
      <c r="B281" s="15"/>
      <c r="C281" s="15"/>
      <c r="D281" s="15"/>
      <c r="E281" s="16"/>
      <c r="F281" s="17"/>
      <c r="G281" s="17"/>
      <c r="H281" s="17"/>
      <c r="I281" s="17"/>
      <c r="J281" s="14"/>
      <c r="M281" s="73"/>
      <c r="N281" s="77"/>
      <c r="O281" s="77"/>
      <c r="P281" s="78"/>
      <c r="Q281" s="18"/>
      <c r="R281" s="18"/>
      <c r="S281" s="14"/>
    </row>
    <row r="282" spans="2:19" ht="12.75">
      <c r="B282" s="15"/>
      <c r="C282" s="15"/>
      <c r="D282" s="15"/>
      <c r="E282" s="16"/>
      <c r="F282" s="17"/>
      <c r="G282" s="17"/>
      <c r="H282" s="17"/>
      <c r="I282" s="17"/>
      <c r="J282" s="14"/>
      <c r="M282" s="15"/>
      <c r="N282" s="15"/>
      <c r="O282" s="15"/>
      <c r="P282" s="16"/>
      <c r="Q282" s="17"/>
      <c r="R282" s="17"/>
      <c r="S282" s="14"/>
    </row>
    <row r="283" spans="2:19" ht="76.5" customHeight="1">
      <c r="B283" s="73"/>
      <c r="C283" s="77"/>
      <c r="D283" s="77"/>
      <c r="E283" s="78"/>
      <c r="F283" s="18"/>
      <c r="G283" s="18"/>
      <c r="H283" s="18"/>
      <c r="I283" s="18"/>
      <c r="J283" s="14"/>
      <c r="M283" s="73"/>
      <c r="N283" s="77"/>
      <c r="O283" s="77"/>
      <c r="P283" s="78"/>
      <c r="Q283" s="18"/>
      <c r="R283" s="18"/>
      <c r="S283" s="14"/>
    </row>
    <row r="284" spans="2:19" ht="38.25" customHeight="1">
      <c r="B284" s="74"/>
      <c r="C284" s="75"/>
      <c r="D284" s="75"/>
      <c r="E284" s="76"/>
      <c r="F284" s="20"/>
      <c r="G284" s="20"/>
      <c r="H284" s="20"/>
      <c r="I284" s="20"/>
      <c r="J284" s="14"/>
      <c r="M284" s="15"/>
      <c r="N284" s="15"/>
      <c r="O284" s="15"/>
      <c r="P284" s="16"/>
      <c r="Q284" s="17"/>
      <c r="R284" s="17"/>
      <c r="S284" s="14"/>
    </row>
    <row r="285" spans="2:19" ht="51" customHeight="1">
      <c r="B285" s="80"/>
      <c r="C285" s="81"/>
      <c r="D285" s="81"/>
      <c r="E285" s="82"/>
      <c r="F285" s="21"/>
      <c r="G285" s="21"/>
      <c r="H285" s="21"/>
      <c r="I285" s="21"/>
      <c r="J285" s="14"/>
      <c r="M285" s="73"/>
      <c r="N285" s="77"/>
      <c r="O285" s="77"/>
      <c r="P285" s="78"/>
      <c r="Q285" s="18"/>
      <c r="R285" s="18"/>
      <c r="S285" s="14"/>
    </row>
    <row r="286" spans="13:19" ht="12.75">
      <c r="M286" s="15"/>
      <c r="N286" s="15"/>
      <c r="O286" s="15"/>
      <c r="P286" s="16"/>
      <c r="Q286" s="17"/>
      <c r="R286" s="17"/>
      <c r="S286" s="14"/>
    </row>
    <row r="287" spans="13:19" ht="12.75">
      <c r="M287" s="15"/>
      <c r="N287" s="15"/>
      <c r="O287" s="15"/>
      <c r="P287" s="16"/>
      <c r="Q287" s="17"/>
      <c r="R287" s="17"/>
      <c r="S287" s="14"/>
    </row>
    <row r="288" spans="13:19" ht="76.5" customHeight="1">
      <c r="M288" s="73"/>
      <c r="N288" s="77"/>
      <c r="O288" s="77"/>
      <c r="P288" s="78"/>
      <c r="Q288" s="18"/>
      <c r="R288" s="18"/>
      <c r="S288" s="14"/>
    </row>
    <row r="289" spans="13:19" ht="38.25" customHeight="1">
      <c r="M289" s="74"/>
      <c r="N289" s="75"/>
      <c r="O289" s="75"/>
      <c r="P289" s="76"/>
      <c r="Q289" s="20"/>
      <c r="R289" s="20"/>
      <c r="S289" s="14"/>
    </row>
    <row r="290" spans="13:19" ht="51" customHeight="1">
      <c r="M290" s="80"/>
      <c r="N290" s="81"/>
      <c r="O290" s="81"/>
      <c r="P290" s="82"/>
      <c r="Q290" s="21"/>
      <c r="R290" s="21"/>
      <c r="S290" s="14"/>
    </row>
    <row r="291" spans="13:19" ht="12.75">
      <c r="M291" s="2"/>
      <c r="N291" s="2"/>
      <c r="O291" s="2"/>
      <c r="P291" s="3"/>
      <c r="Q291" s="4"/>
      <c r="R291" s="4"/>
      <c r="S291" s="3"/>
    </row>
    <row r="292" spans="13:19" ht="12.75">
      <c r="M292" s="2"/>
      <c r="N292" s="2"/>
      <c r="O292" s="2"/>
      <c r="P292" s="3"/>
      <c r="Q292" s="4"/>
      <c r="R292" s="4"/>
      <c r="S292" s="3"/>
    </row>
  </sheetData>
  <mergeCells count="136">
    <mergeCell ref="B164:D164"/>
    <mergeCell ref="B170:D170"/>
    <mergeCell ref="B174:C174"/>
    <mergeCell ref="C176:J176"/>
    <mergeCell ref="B165:E165"/>
    <mergeCell ref="B171:E171"/>
    <mergeCell ref="C177:J177"/>
    <mergeCell ref="B157:E157"/>
    <mergeCell ref="M289:P289"/>
    <mergeCell ref="M283:P283"/>
    <mergeCell ref="M246:P246"/>
    <mergeCell ref="M250:P250"/>
    <mergeCell ref="M251:P251"/>
    <mergeCell ref="M252:P252"/>
    <mergeCell ref="M235:P235"/>
    <mergeCell ref="M241:P241"/>
    <mergeCell ref="M290:P290"/>
    <mergeCell ref="B184:J184"/>
    <mergeCell ref="A183:J183"/>
    <mergeCell ref="B197:E197"/>
    <mergeCell ref="B194:E194"/>
    <mergeCell ref="B191:E191"/>
    <mergeCell ref="B188:J188"/>
    <mergeCell ref="B210:E210"/>
    <mergeCell ref="B209:E209"/>
    <mergeCell ref="M281:P281"/>
    <mergeCell ref="M255:P255"/>
    <mergeCell ref="M257:P257"/>
    <mergeCell ref="M263:P263"/>
    <mergeCell ref="M244:P244"/>
    <mergeCell ref="M245:P245"/>
    <mergeCell ref="M267:P267"/>
    <mergeCell ref="M288:P288"/>
    <mergeCell ref="M268:P268"/>
    <mergeCell ref="M269:P269"/>
    <mergeCell ref="M271:P271"/>
    <mergeCell ref="M277:P277"/>
    <mergeCell ref="M285:P285"/>
    <mergeCell ref="M225:P225"/>
    <mergeCell ref="M228:P228"/>
    <mergeCell ref="M229:P229"/>
    <mergeCell ref="M230:P230"/>
    <mergeCell ref="M215:P215"/>
    <mergeCell ref="M218:P218"/>
    <mergeCell ref="M219:P219"/>
    <mergeCell ref="M224:P224"/>
    <mergeCell ref="M202:P202"/>
    <mergeCell ref="M205:P205"/>
    <mergeCell ref="M213:P213"/>
    <mergeCell ref="M214:P214"/>
    <mergeCell ref="M189:S189"/>
    <mergeCell ref="M193:S193"/>
    <mergeCell ref="M196:P196"/>
    <mergeCell ref="M199:P199"/>
    <mergeCell ref="L186:S186"/>
    <mergeCell ref="L187:S187"/>
    <mergeCell ref="L188:S188"/>
    <mergeCell ref="B285:E285"/>
    <mergeCell ref="B278:E278"/>
    <mergeCell ref="B280:E280"/>
    <mergeCell ref="B283:E283"/>
    <mergeCell ref="B284:E284"/>
    <mergeCell ref="B264:E264"/>
    <mergeCell ref="B266:E266"/>
    <mergeCell ref="B5:J5"/>
    <mergeCell ref="A3:J3"/>
    <mergeCell ref="A2:J2"/>
    <mergeCell ref="B122:E122"/>
    <mergeCell ref="B121:E121"/>
    <mergeCell ref="B9:J9"/>
    <mergeCell ref="B13:E13"/>
    <mergeCell ref="B17:E17"/>
    <mergeCell ref="B52:E52"/>
    <mergeCell ref="B51:E51"/>
    <mergeCell ref="B272:E272"/>
    <mergeCell ref="B276:E276"/>
    <mergeCell ref="B252:E252"/>
    <mergeCell ref="B258:E258"/>
    <mergeCell ref="B262:E262"/>
    <mergeCell ref="B263:E263"/>
    <mergeCell ref="B245:E245"/>
    <mergeCell ref="B246:E246"/>
    <mergeCell ref="B247:E247"/>
    <mergeCell ref="B250:E250"/>
    <mergeCell ref="B236:E236"/>
    <mergeCell ref="B239:E239"/>
    <mergeCell ref="B240:E240"/>
    <mergeCell ref="B241:E241"/>
    <mergeCell ref="B223:E223"/>
    <mergeCell ref="B224:E224"/>
    <mergeCell ref="B225:E225"/>
    <mergeCell ref="B230:E230"/>
    <mergeCell ref="B213:E213"/>
    <mergeCell ref="B214:E214"/>
    <mergeCell ref="B219:E219"/>
    <mergeCell ref="B220:E220"/>
    <mergeCell ref="B200:E200"/>
    <mergeCell ref="B208:E208"/>
    <mergeCell ref="A181:J181"/>
    <mergeCell ref="A182:J182"/>
    <mergeCell ref="B21:E21"/>
    <mergeCell ref="B25:E25"/>
    <mergeCell ref="B39:E39"/>
    <mergeCell ref="B40:E40"/>
    <mergeCell ref="B41:E41"/>
    <mergeCell ref="B44:E44"/>
    <mergeCell ref="B45:E45"/>
    <mergeCell ref="B55:E55"/>
    <mergeCell ref="B88:E88"/>
    <mergeCell ref="B175:E175"/>
    <mergeCell ref="A4:J4"/>
    <mergeCell ref="B97:E97"/>
    <mergeCell ref="B123:E123"/>
    <mergeCell ref="B126:E126"/>
    <mergeCell ref="B98:E98"/>
    <mergeCell ref="B100:E100"/>
    <mergeCell ref="B117:E117"/>
    <mergeCell ref="B158:E158"/>
    <mergeCell ref="B102:E102"/>
    <mergeCell ref="A1:J1"/>
    <mergeCell ref="B154:E154"/>
    <mergeCell ref="B56:E56"/>
    <mergeCell ref="B89:E89"/>
    <mergeCell ref="B90:E90"/>
    <mergeCell ref="B96:E96"/>
    <mergeCell ref="B57:E57"/>
    <mergeCell ref="B72:E72"/>
    <mergeCell ref="B84:E84"/>
    <mergeCell ref="B161:E161"/>
    <mergeCell ref="B156:E156"/>
    <mergeCell ref="B128:E128"/>
    <mergeCell ref="B160:E160"/>
    <mergeCell ref="B148:E148"/>
    <mergeCell ref="B146:E146"/>
    <mergeCell ref="B143:E143"/>
    <mergeCell ref="B139:E139"/>
  </mergeCells>
  <printOptions/>
  <pageMargins left="0.3937007874015748" right="0.3937007874015748" top="0.43307086614173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um</cp:lastModifiedBy>
  <cp:lastPrinted>2009-01-27T13:34:19Z</cp:lastPrinted>
  <dcterms:created xsi:type="dcterms:W3CDTF">2000-11-28T08:18:03Z</dcterms:created>
  <dcterms:modified xsi:type="dcterms:W3CDTF">2009-01-27T13:38:32Z</dcterms:modified>
  <cp:category/>
  <cp:version/>
  <cp:contentType/>
  <cp:contentStatus/>
</cp:coreProperties>
</file>