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790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<sst xmlns="http://schemas.openxmlformats.org/spreadsheetml/2006/main" count="362" uniqueCount="231">
  <si>
    <t>§</t>
  </si>
  <si>
    <t>%</t>
  </si>
  <si>
    <t>Razem podatek rolny</t>
  </si>
  <si>
    <t>756</t>
  </si>
  <si>
    <t>75615</t>
  </si>
  <si>
    <t>233</t>
  </si>
  <si>
    <t>Razem podatek leśny</t>
  </si>
  <si>
    <t>wpływy z karty podatkowej</t>
  </si>
  <si>
    <t>podatek od posiadania psów</t>
  </si>
  <si>
    <t>75618</t>
  </si>
  <si>
    <t>opłata skarbowa</t>
  </si>
  <si>
    <t>Ogółem wpływy z podatków i opłat</t>
  </si>
  <si>
    <t>Razem pozostałe wpływy</t>
  </si>
  <si>
    <t>75621</t>
  </si>
  <si>
    <t>Ogółem udzialy</t>
  </si>
  <si>
    <t>wpływy z usług</t>
  </si>
  <si>
    <t>Razem wpływy z usług</t>
  </si>
  <si>
    <t>Ogółem wpływy od jednostek budzetowych</t>
  </si>
  <si>
    <t>700</t>
  </si>
  <si>
    <t>70005</t>
  </si>
  <si>
    <t>różne opłaty  - użytkowanie wieczyste</t>
  </si>
  <si>
    <t>Ogółem dochody z majatku gminy</t>
  </si>
  <si>
    <t>750</t>
  </si>
  <si>
    <t>75023</t>
  </si>
  <si>
    <t>Razem odsetki</t>
  </si>
  <si>
    <t>Razem opłaty administracyjne</t>
  </si>
  <si>
    <t>758</t>
  </si>
  <si>
    <t>odsetki od lokat</t>
  </si>
  <si>
    <t>Ogółem pozostałe wpływy</t>
  </si>
  <si>
    <t>75805</t>
  </si>
  <si>
    <t>900</t>
  </si>
  <si>
    <t>801</t>
  </si>
  <si>
    <t>Ogółem dotacje na zadania własne</t>
  </si>
  <si>
    <t>90015</t>
  </si>
  <si>
    <t>Razem gospodarka komunalna</t>
  </si>
  <si>
    <t>75020</t>
  </si>
  <si>
    <t>Starostwo Powiatowe - dotacje</t>
  </si>
  <si>
    <t>UW - zadania zlecone</t>
  </si>
  <si>
    <t>Razem administracja publiczna</t>
  </si>
  <si>
    <t>754</t>
  </si>
  <si>
    <t>75414</t>
  </si>
  <si>
    <t>dotacje - obrona cywilna</t>
  </si>
  <si>
    <t>752</t>
  </si>
  <si>
    <t>75212</t>
  </si>
  <si>
    <t>dotacja - obrona cywilna</t>
  </si>
  <si>
    <t>Razem Obrona Narodowa</t>
  </si>
  <si>
    <t>751</t>
  </si>
  <si>
    <t>prowadzenie rejestru wyborców</t>
  </si>
  <si>
    <t>Ogółem zadania zlecone</t>
  </si>
  <si>
    <t>Ogółem dochody budżetowe</t>
  </si>
  <si>
    <t>Wyszczególnienie</t>
  </si>
  <si>
    <t>Razem podatek od środków  transportowych</t>
  </si>
  <si>
    <t>podatek od spadków i darowizn</t>
  </si>
  <si>
    <t>wpływy z opłaty miejscowej</t>
  </si>
  <si>
    <t xml:space="preserve">różne opłaty </t>
  </si>
  <si>
    <t xml:space="preserve">Razem różne rozliczenia </t>
  </si>
  <si>
    <t xml:space="preserve">Ogółem różne rozliczenia </t>
  </si>
  <si>
    <t>Razem bezpieczeństwo publiczne i ochrona PPOŻ</t>
  </si>
  <si>
    <t>Razem urzędy naczelnych  organów władzy</t>
  </si>
  <si>
    <t>w zł</t>
  </si>
  <si>
    <t>odstetki (z dzierżaw)</t>
  </si>
  <si>
    <t>różne opłaty (zezwolenie na sprz. alkoholu)</t>
  </si>
  <si>
    <t>wpływy z opłaty administr.</t>
  </si>
  <si>
    <t>podatek od czynności cywilno -prawnych</t>
  </si>
  <si>
    <t>75011</t>
  </si>
  <si>
    <t>75601</t>
  </si>
  <si>
    <t>75416</t>
  </si>
  <si>
    <t>grzywny, mandaty i inne kary</t>
  </si>
  <si>
    <t>75801</t>
  </si>
  <si>
    <t>75101</t>
  </si>
  <si>
    <t>75109</t>
  </si>
  <si>
    <t>wybory do rad gmin, powiatów itp. oraz referenda</t>
  </si>
  <si>
    <t>część oświatowej subwencji ogólnej</t>
  </si>
  <si>
    <t>wpływy z opłaty targowej</t>
  </si>
  <si>
    <t>80101</t>
  </si>
  <si>
    <t xml:space="preserve">Razem </t>
  </si>
  <si>
    <t>90003</t>
  </si>
  <si>
    <t>część rekompensująca subwencji ogólnej</t>
  </si>
  <si>
    <t>0310</t>
  </si>
  <si>
    <t>0320</t>
  </si>
  <si>
    <t>0340</t>
  </si>
  <si>
    <t>0350</t>
  </si>
  <si>
    <t>0500</t>
  </si>
  <si>
    <t>0360</t>
  </si>
  <si>
    <t>0370</t>
  </si>
  <si>
    <t>0430</t>
  </si>
  <si>
    <t>0440</t>
  </si>
  <si>
    <t>0450</t>
  </si>
  <si>
    <t>0410</t>
  </si>
  <si>
    <t>0010</t>
  </si>
  <si>
    <t>0020</t>
  </si>
  <si>
    <t>0750</t>
  </si>
  <si>
    <t>0470</t>
  </si>
  <si>
    <t>80104</t>
  </si>
  <si>
    <t>0830</t>
  </si>
  <si>
    <t>852</t>
  </si>
  <si>
    <t>85228</t>
  </si>
  <si>
    <t>0570</t>
  </si>
  <si>
    <t>2360</t>
  </si>
  <si>
    <t>0970</t>
  </si>
  <si>
    <t>odsetki od podatków i opłat</t>
  </si>
  <si>
    <t>0920</t>
  </si>
  <si>
    <t>0910</t>
  </si>
  <si>
    <t>odsetki od czesnego</t>
  </si>
  <si>
    <t>0690</t>
  </si>
  <si>
    <t>0480</t>
  </si>
  <si>
    <t>2920</t>
  </si>
  <si>
    <t>75807</t>
  </si>
  <si>
    <t>część wyrównawcza subwencji ogólnej</t>
  </si>
  <si>
    <t>2030</t>
  </si>
  <si>
    <t xml:space="preserve">wyprawka szkolna </t>
  </si>
  <si>
    <t>926</t>
  </si>
  <si>
    <t>92601</t>
  </si>
  <si>
    <t>6330</t>
  </si>
  <si>
    <t>modernizacja stadionu</t>
  </si>
  <si>
    <t>2010</t>
  </si>
  <si>
    <t>85212</t>
  </si>
  <si>
    <t>6310</t>
  </si>
  <si>
    <t>inwestycje i zakupy inwest.</t>
  </si>
  <si>
    <t>85213</t>
  </si>
  <si>
    <t>85219</t>
  </si>
  <si>
    <t>składki na ubezpiecz. zdrowotne opłacane za osoby pobierające niektóre świadczenia z pomocy społecz.oraz niektóre świadcz. rodzinne</t>
  </si>
  <si>
    <t>85214</t>
  </si>
  <si>
    <t xml:space="preserve"> ośrodki pomocy społecznej</t>
  </si>
  <si>
    <t>85216</t>
  </si>
  <si>
    <t>zasiłki rodzinne , pielęgnacyjne i wychowawcze</t>
  </si>
  <si>
    <t>2320</t>
  </si>
  <si>
    <t>75108</t>
  </si>
  <si>
    <t>wybory do  Sejmu i Senatu</t>
  </si>
  <si>
    <t>75113</t>
  </si>
  <si>
    <t>wybory do Parlamentu Europejskiego</t>
  </si>
  <si>
    <t>X Dotacje otrzymane z funduszy celowych</t>
  </si>
  <si>
    <t>Razem</t>
  </si>
  <si>
    <t>dot. z PFRON z tyt. ulg.ustaw.</t>
  </si>
  <si>
    <t>XI Środki pozyskane z innych żródeł</t>
  </si>
  <si>
    <t>WFOŚ na dofinans inwest</t>
  </si>
  <si>
    <t>śr, pozyskane z innych żródeł</t>
  </si>
  <si>
    <t>wpływy z różnych dochodów</t>
  </si>
  <si>
    <t>doch. j.s.t. związane z realizacją zadań z zakresu administr.rządowej</t>
  </si>
  <si>
    <t>oswietlenie uliczne</t>
  </si>
  <si>
    <t xml:space="preserve">Razem podatek od nieruchomości </t>
  </si>
  <si>
    <t>75616</t>
  </si>
  <si>
    <t>podatek rolny od osób prawnych</t>
  </si>
  <si>
    <t>podatek rolny od osób fizycznych</t>
  </si>
  <si>
    <t>podatek leśny od osób prawnych</t>
  </si>
  <si>
    <t>podatek leśny od osób fizycznych</t>
  </si>
  <si>
    <t>Przewidyw. wykonanie 2004r</t>
  </si>
  <si>
    <t>I Dochody z podatków i opłat</t>
  </si>
  <si>
    <t>II Udziały w podatkach stanowiacych dochód budżetu państwa</t>
  </si>
  <si>
    <t>III Dochody z majątku gminy</t>
  </si>
  <si>
    <t>IV Wpływy od jednostek budżetowych</t>
  </si>
  <si>
    <t>V Pozostałe wpływy</t>
  </si>
  <si>
    <t>VI Subwencje</t>
  </si>
  <si>
    <t>VII Dotacje celowe na zadania własne gminy</t>
  </si>
  <si>
    <t>VIII Dotacje celowe na zadania zlecone gminie</t>
  </si>
  <si>
    <t>0330</t>
  </si>
  <si>
    <t>Razem pomoc społeczna</t>
  </si>
  <si>
    <t>podatek od nieruchomości  od osób fizycznych</t>
  </si>
  <si>
    <t>podatek od nieruchomości  od osób prawnych</t>
  </si>
  <si>
    <t>podatek od środków transport. od osób prawnych</t>
  </si>
  <si>
    <t xml:space="preserve">podatek od środków transport. od osób fizycznych </t>
  </si>
  <si>
    <t>0460</t>
  </si>
  <si>
    <t xml:space="preserve">opłata eksploatacyjna </t>
  </si>
  <si>
    <t>0870</t>
  </si>
  <si>
    <t>wpływy ze sprzedaży składników majątkowych</t>
  </si>
  <si>
    <t>wpływy z różnych opłat</t>
  </si>
  <si>
    <t>020</t>
  </si>
  <si>
    <t>02001</t>
  </si>
  <si>
    <t>0840</t>
  </si>
  <si>
    <t xml:space="preserve">wpływy ze sprzedaży wyrobów </t>
  </si>
  <si>
    <t>600</t>
  </si>
  <si>
    <t>60016</t>
  </si>
  <si>
    <t>2390</t>
  </si>
  <si>
    <t>wpływy do budżetu ze środków specjalnych</t>
  </si>
  <si>
    <t xml:space="preserve">odsetki od swiadczeń </t>
  </si>
  <si>
    <t>85295</t>
  </si>
  <si>
    <t>854</t>
  </si>
  <si>
    <t>85415</t>
  </si>
  <si>
    <t xml:space="preserve">stypendia </t>
  </si>
  <si>
    <t>posiłek dla potrzebujących</t>
  </si>
  <si>
    <t xml:space="preserve">budownictwo socjalne </t>
  </si>
  <si>
    <t>80110</t>
  </si>
  <si>
    <t>2910</t>
  </si>
  <si>
    <t>80113</t>
  </si>
  <si>
    <t>wpływy ze zwrotu dotacji wykorzystanych niezgodnie przeznaczeniem lub pobranych w nadmniernej wysokości</t>
  </si>
  <si>
    <t xml:space="preserve">oczyszczanie ulic </t>
  </si>
  <si>
    <t>90020</t>
  </si>
  <si>
    <t>0400</t>
  </si>
  <si>
    <t xml:space="preserve">wpływy z opłaty produktowej </t>
  </si>
  <si>
    <t>Plan wg. Uchwały budżetowej</t>
  </si>
  <si>
    <t>80195</t>
  </si>
  <si>
    <t xml:space="preserve">IX Dotacje celowe otrzymane z budzetu państwa i od jedn. sam.terytorialnego na zadania realizowane na podst. porozumień  </t>
  </si>
  <si>
    <t>dotacja na zakupy inwestycyjne</t>
  </si>
  <si>
    <t>75107</t>
  </si>
  <si>
    <t>wybory do sejmu i senatu</t>
  </si>
  <si>
    <t>wybory do rad gmin</t>
  </si>
  <si>
    <t>wybory Prezydenta Rzeczpospolitej Polskiej</t>
  </si>
  <si>
    <t>komisje egzam. i przyuczenie młodocianych</t>
  </si>
  <si>
    <t>2330</t>
  </si>
  <si>
    <t>Plan po  zmianach na  2006 r</t>
  </si>
  <si>
    <t>Wykonanie za 2006 r</t>
  </si>
  <si>
    <t>REALIZACJA DOCHODÓW BUDŻETOWYCH ZA 2006 r                                                       Zał 1.</t>
  </si>
  <si>
    <t>010</t>
  </si>
  <si>
    <t>01095</t>
  </si>
  <si>
    <t xml:space="preserve">zwrot rolnikom podatku akcyzowego zawartego w oleju napędowym </t>
  </si>
  <si>
    <t xml:space="preserve">promocja projektu </t>
  </si>
  <si>
    <t>60078</t>
  </si>
  <si>
    <t>usuwanie skutków klęsk żywiołowych</t>
  </si>
  <si>
    <t>0760</t>
  </si>
  <si>
    <t>wpłaty z tytułu przekształcenia  prawa użytkowania wieczystego w prawo własności</t>
  </si>
  <si>
    <t xml:space="preserve">odsetki -karta podatkowa </t>
  </si>
  <si>
    <t>zwrot utraconych dochodów w pdatkach i opłatach lokalnych</t>
  </si>
  <si>
    <t>75814</t>
  </si>
  <si>
    <t>wpływy z różnych dochodów niewykorzystane w terminie wydatki niewygasające /</t>
  </si>
  <si>
    <t>dofinansowanie modernizacji sali gimnastycznej w Gimnazjum</t>
  </si>
  <si>
    <t>80146</t>
  </si>
  <si>
    <t>85278</t>
  </si>
  <si>
    <t>udział w podatku dochodowym od osób fizycznych</t>
  </si>
  <si>
    <t>udział w podatku dochodowym od osób prawnych</t>
  </si>
  <si>
    <t>dochody z najmu i dzierżawy</t>
  </si>
  <si>
    <t>należna zaliczka alimentacyjna</t>
  </si>
  <si>
    <t xml:space="preserve"> zasiłki, pomoc w naturze oraz składki na ubezp. emeryt.i rent.</t>
  </si>
  <si>
    <t>ośrodki pomocy społecznej</t>
  </si>
  <si>
    <t xml:space="preserve">usługi opiekuńcze i specjalistyczne usługi opiekuńcze </t>
  </si>
  <si>
    <t>świadczenia rodzinne, zaliczka alimentacyjna oraz składki na ubezp.emeryt.i rentowe z ubezp. społecz.</t>
  </si>
  <si>
    <t>usuwanie skutków klęsk żywiołowych - zasilki celowe</t>
  </si>
  <si>
    <t xml:space="preserve"> refundacja -  drogi gminne </t>
  </si>
  <si>
    <t>Rozdz</t>
  </si>
  <si>
    <t>Dz</t>
  </si>
  <si>
    <t xml:space="preserve">XI Środki pozyskane z innych żródeł </t>
  </si>
  <si>
    <t>Wpływy ze sprzedaży składników majatkowych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</si>
</sst>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6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9" fontId="0" fillId="0" borderId="1" xfId="17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0" fillId="3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center" vertical="center" wrapText="1"/>
    </xf>
    <xf numFmtId="9" fontId="2" fillId="0" borderId="1" xfId="17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right" vertical="center" wrapText="1"/>
    </xf>
    <xf numFmtId="9" fontId="0" fillId="0" borderId="3" xfId="17" applyFont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left" vertical="center" wrapText="1"/>
    </xf>
    <xf numFmtId="3" fontId="0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3" fontId="0" fillId="5" borderId="0" xfId="0" applyNumberFormat="1" applyFont="1" applyFill="1" applyBorder="1" applyAlignment="1">
      <alignment horizontal="center" vertical="center" wrapText="1"/>
    </xf>
    <xf numFmtId="9" fontId="0" fillId="5" borderId="0" xfId="17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49" fontId="0" fillId="5" borderId="4" xfId="0" applyNumberFormat="1" applyFont="1" applyFill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9" fontId="0" fillId="0" borderId="3" xfId="17" applyFont="1" applyBorder="1" applyAlignment="1">
      <alignment horizontal="right" vertical="center" wrapText="1"/>
    </xf>
    <xf numFmtId="49" fontId="2" fillId="5" borderId="6" xfId="0" applyNumberFormat="1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right" vertical="center" wrapText="1"/>
    </xf>
    <xf numFmtId="9" fontId="0" fillId="0" borderId="1" xfId="17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9" fontId="0" fillId="0" borderId="3" xfId="17" applyFont="1" applyBorder="1" applyAlignment="1">
      <alignment horizontal="right" vertical="center" wrapText="1"/>
    </xf>
    <xf numFmtId="49" fontId="0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2" fillId="2" borderId="3" xfId="17" applyFont="1" applyFill="1" applyBorder="1" applyAlignment="1">
      <alignment horizontal="right" vertical="center" wrapText="1"/>
    </xf>
    <xf numFmtId="9" fontId="0" fillId="3" borderId="3" xfId="17" applyFont="1" applyFill="1" applyBorder="1" applyAlignment="1">
      <alignment horizontal="right" vertical="center" wrapText="1"/>
    </xf>
    <xf numFmtId="9" fontId="0" fillId="5" borderId="3" xfId="17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5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0" fillId="0" borderId="0" xfId="0" applyNumberFormat="1" applyFont="1" applyAlignment="1">
      <alignment horizontal="righ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Alignment="1">
      <alignment horizontal="left" vertical="center" wrapText="1"/>
    </xf>
    <xf numFmtId="49" fontId="2" fillId="3" borderId="6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horizontal="left" vertical="center" wrapText="1"/>
    </xf>
    <xf numFmtId="49" fontId="2" fillId="3" borderId="4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49" fontId="2" fillId="5" borderId="0" xfId="0" applyNumberFormat="1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49" fontId="2" fillId="5" borderId="6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5"/>
  <sheetViews>
    <sheetView showGridLines="0" tabSelected="1" workbookViewId="0" topLeftCell="A57">
      <selection activeCell="G48" sqref="G48"/>
    </sheetView>
  </sheetViews>
  <sheetFormatPr defaultColWidth="9.00390625" defaultRowHeight="12.75"/>
  <cols>
    <col min="1" max="1" width="2.75390625" style="1" customWidth="1"/>
    <col min="2" max="2" width="4.625" style="2" customWidth="1"/>
    <col min="3" max="3" width="6.125" style="2" customWidth="1"/>
    <col min="4" max="4" width="6.00390625" style="2" customWidth="1"/>
    <col min="5" max="5" width="29.375" style="3" customWidth="1"/>
    <col min="6" max="6" width="11.75390625" style="4" hidden="1" customWidth="1"/>
    <col min="7" max="7" width="10.375" style="4" customWidth="1"/>
    <col min="8" max="8" width="10.625" style="4" customWidth="1"/>
    <col min="9" max="9" width="10.375" style="4" customWidth="1"/>
    <col min="10" max="10" width="6.375" style="4" customWidth="1"/>
    <col min="11" max="11" width="7.00390625" style="3" hidden="1" customWidth="1"/>
    <col min="12" max="16384" width="9.125" style="1" customWidth="1"/>
  </cols>
  <sheetData>
    <row r="1" spans="1:11" ht="11.25" customHeight="1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11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11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ht="12.7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12.75" customHeight="1">
      <c r="A5" s="22"/>
      <c r="B5" s="99" t="s">
        <v>201</v>
      </c>
      <c r="C5" s="99"/>
      <c r="D5" s="99"/>
      <c r="E5" s="99"/>
      <c r="F5" s="99"/>
      <c r="G5" s="99"/>
      <c r="H5" s="99"/>
      <c r="I5" s="99"/>
      <c r="J5" s="99"/>
      <c r="K5" s="99"/>
    </row>
    <row r="6" spans="1:11" ht="12.75">
      <c r="A6" s="22"/>
      <c r="B6" s="23"/>
      <c r="C6" s="23"/>
      <c r="D6" s="23"/>
      <c r="E6" s="24"/>
      <c r="F6" s="25"/>
      <c r="G6" s="25"/>
      <c r="H6" s="25"/>
      <c r="I6" s="25"/>
      <c r="J6" s="25" t="s">
        <v>59</v>
      </c>
      <c r="K6" s="24"/>
    </row>
    <row r="7" spans="2:11" ht="38.25">
      <c r="B7" s="5" t="s">
        <v>228</v>
      </c>
      <c r="C7" s="5" t="s">
        <v>227</v>
      </c>
      <c r="D7" s="5" t="s">
        <v>0</v>
      </c>
      <c r="E7" s="6" t="s">
        <v>50</v>
      </c>
      <c r="F7" s="7" t="s">
        <v>146</v>
      </c>
      <c r="G7" s="7" t="s">
        <v>189</v>
      </c>
      <c r="H7" s="7" t="s">
        <v>199</v>
      </c>
      <c r="I7" s="7" t="s">
        <v>200</v>
      </c>
      <c r="J7" s="7" t="s">
        <v>1</v>
      </c>
      <c r="K7" s="6" t="s">
        <v>1</v>
      </c>
    </row>
    <row r="8" spans="2:11" ht="13.5" customHeight="1" thickBot="1">
      <c r="B8" s="8">
        <v>1</v>
      </c>
      <c r="C8" s="8">
        <v>2</v>
      </c>
      <c r="D8" s="8">
        <v>3</v>
      </c>
      <c r="E8" s="9">
        <v>4</v>
      </c>
      <c r="F8" s="10">
        <v>5</v>
      </c>
      <c r="G8" s="10">
        <v>5</v>
      </c>
      <c r="H8" s="10">
        <v>6</v>
      </c>
      <c r="I8" s="10">
        <v>7</v>
      </c>
      <c r="J8" s="10">
        <v>8</v>
      </c>
      <c r="K8" s="9">
        <v>7</v>
      </c>
    </row>
    <row r="9" spans="2:12" ht="13.5" customHeight="1" thickBot="1">
      <c r="B9" s="96" t="s">
        <v>147</v>
      </c>
      <c r="C9" s="97"/>
      <c r="D9" s="97"/>
      <c r="E9" s="97"/>
      <c r="F9" s="97"/>
      <c r="G9" s="97"/>
      <c r="H9" s="97"/>
      <c r="I9" s="97"/>
      <c r="J9" s="97"/>
      <c r="K9" s="101"/>
      <c r="L9" s="54"/>
    </row>
    <row r="10" spans="2:11" ht="24.75" customHeight="1">
      <c r="B10" s="11">
        <v>756</v>
      </c>
      <c r="C10" s="11">
        <v>75615</v>
      </c>
      <c r="D10" s="11" t="s">
        <v>78</v>
      </c>
      <c r="E10" s="12" t="s">
        <v>158</v>
      </c>
      <c r="F10" s="13">
        <v>3400000</v>
      </c>
      <c r="G10" s="13">
        <v>3330000</v>
      </c>
      <c r="H10" s="13">
        <v>3330000</v>
      </c>
      <c r="I10" s="13">
        <v>3811752</v>
      </c>
      <c r="J10" s="55">
        <f>IF(H10&gt;0,I10/H10,"")</f>
        <v>1.1446702702702702</v>
      </c>
      <c r="K10" s="14">
        <f>IF(F10&gt;0,J10/F10,"")</f>
        <v>3.3666772655007947E-07</v>
      </c>
    </row>
    <row r="11" spans="2:11" ht="25.5" customHeight="1" hidden="1">
      <c r="B11" s="15"/>
      <c r="C11" s="15"/>
      <c r="D11" s="15"/>
      <c r="E11" s="16"/>
      <c r="F11" s="17"/>
      <c r="G11" s="17"/>
      <c r="H11" s="17"/>
      <c r="I11" s="17"/>
      <c r="J11" s="55">
        <f aca="true" t="shared" si="0" ref="J11:J98">IF(H11&gt;0,I11/H11,"")</f>
      </c>
      <c r="K11" s="14">
        <f>IF(F11&gt;0,J11/F11,"")</f>
      </c>
    </row>
    <row r="12" spans="2:11" ht="24" customHeight="1">
      <c r="B12" s="15"/>
      <c r="C12" s="15" t="s">
        <v>141</v>
      </c>
      <c r="D12" s="15" t="s">
        <v>78</v>
      </c>
      <c r="E12" s="12" t="s">
        <v>157</v>
      </c>
      <c r="F12" s="17">
        <v>0</v>
      </c>
      <c r="G12" s="17">
        <v>1250000</v>
      </c>
      <c r="H12" s="17">
        <v>1580000</v>
      </c>
      <c r="I12" s="17">
        <v>1566984</v>
      </c>
      <c r="J12" s="55">
        <f t="shared" si="0"/>
        <v>0.9917620253164557</v>
      </c>
      <c r="K12" s="14">
        <f>IF(F12&gt;0,J12/F12,"")</f>
      </c>
    </row>
    <row r="13" spans="2:11" ht="12.75" customHeight="1">
      <c r="B13" s="102" t="s">
        <v>140</v>
      </c>
      <c r="C13" s="103"/>
      <c r="D13" s="103"/>
      <c r="E13" s="73"/>
      <c r="F13" s="18">
        <f>SUM(F10:F12)</f>
        <v>3400000</v>
      </c>
      <c r="G13" s="18">
        <f>SUM(G10:G12)</f>
        <v>4580000</v>
      </c>
      <c r="H13" s="18">
        <f>SUM(H10:H12)</f>
        <v>4910000</v>
      </c>
      <c r="I13" s="18">
        <f>SUM(I10:I12)</f>
        <v>5378736</v>
      </c>
      <c r="J13" s="55">
        <f t="shared" si="0"/>
        <v>1.095465580448065</v>
      </c>
      <c r="K13" s="14">
        <f>IF(F13&gt;0,J13/F13,"")</f>
        <v>3.221957589553133E-07</v>
      </c>
    </row>
    <row r="14" spans="2:11" ht="12.75">
      <c r="B14" s="15" t="s">
        <v>3</v>
      </c>
      <c r="C14" s="15" t="s">
        <v>4</v>
      </c>
      <c r="D14" s="15" t="s">
        <v>79</v>
      </c>
      <c r="E14" s="16" t="s">
        <v>142</v>
      </c>
      <c r="F14" s="17">
        <v>517</v>
      </c>
      <c r="G14" s="17">
        <v>26</v>
      </c>
      <c r="H14" s="17">
        <v>26</v>
      </c>
      <c r="I14" s="17">
        <v>22</v>
      </c>
      <c r="J14" s="55">
        <f t="shared" si="0"/>
        <v>0.8461538461538461</v>
      </c>
      <c r="K14" s="14"/>
    </row>
    <row r="15" spans="2:11" ht="12.75" hidden="1">
      <c r="B15" s="15"/>
      <c r="C15" s="15"/>
      <c r="D15" s="15"/>
      <c r="E15" s="16"/>
      <c r="F15" s="17"/>
      <c r="G15" s="17"/>
      <c r="H15" s="17"/>
      <c r="I15" s="17"/>
      <c r="J15" s="55">
        <f t="shared" si="0"/>
      </c>
      <c r="K15" s="14">
        <f>IF(F15&gt;0,J15/F15,"")</f>
      </c>
    </row>
    <row r="16" spans="2:11" ht="12.75">
      <c r="B16" s="15"/>
      <c r="C16" s="15" t="s">
        <v>141</v>
      </c>
      <c r="D16" s="15" t="s">
        <v>79</v>
      </c>
      <c r="E16" s="16" t="s">
        <v>143</v>
      </c>
      <c r="F16" s="17">
        <v>0</v>
      </c>
      <c r="G16" s="17">
        <v>482</v>
      </c>
      <c r="H16" s="17">
        <v>482</v>
      </c>
      <c r="I16" s="17">
        <v>414</v>
      </c>
      <c r="J16" s="55">
        <f t="shared" si="0"/>
        <v>0.8589211618257261</v>
      </c>
      <c r="K16" s="14">
        <f>IF(F16&gt;0,J16/F16,"")</f>
      </c>
    </row>
    <row r="17" spans="2:11" ht="12.75" customHeight="1">
      <c r="B17" s="102" t="s">
        <v>2</v>
      </c>
      <c r="C17" s="103"/>
      <c r="D17" s="103"/>
      <c r="E17" s="73"/>
      <c r="F17" s="18">
        <f>SUM(F14:F16)</f>
        <v>517</v>
      </c>
      <c r="G17" s="18">
        <f>SUM(G14:G16)</f>
        <v>508</v>
      </c>
      <c r="H17" s="18">
        <f>SUM(H14:H16)</f>
        <v>508</v>
      </c>
      <c r="I17" s="18">
        <f>SUM(I14:I16)</f>
        <v>436</v>
      </c>
      <c r="J17" s="55">
        <f t="shared" si="0"/>
        <v>0.8582677165354331</v>
      </c>
      <c r="K17" s="14">
        <f>IF(F17&gt;0,J17/F17,"")</f>
        <v>0.0016600922950395225</v>
      </c>
    </row>
    <row r="18" spans="2:11" ht="12.75">
      <c r="B18" s="15" t="s">
        <v>3</v>
      </c>
      <c r="C18" s="15" t="s">
        <v>4</v>
      </c>
      <c r="D18" s="15" t="s">
        <v>155</v>
      </c>
      <c r="E18" s="16" t="s">
        <v>144</v>
      </c>
      <c r="F18" s="17">
        <v>42452</v>
      </c>
      <c r="G18" s="17">
        <v>51228</v>
      </c>
      <c r="H18" s="17">
        <v>51228</v>
      </c>
      <c r="I18" s="17">
        <v>53877</v>
      </c>
      <c r="J18" s="55">
        <f t="shared" si="0"/>
        <v>1.051710002342469</v>
      </c>
      <c r="K18" s="14"/>
    </row>
    <row r="19" spans="2:11" ht="12.75" hidden="1">
      <c r="B19" s="15"/>
      <c r="C19" s="15"/>
      <c r="D19" s="15"/>
      <c r="E19" s="16"/>
      <c r="F19" s="17"/>
      <c r="G19" s="17"/>
      <c r="H19" s="17"/>
      <c r="I19" s="17"/>
      <c r="J19" s="55">
        <f t="shared" si="0"/>
      </c>
      <c r="K19" s="14">
        <f aca="true" t="shared" si="1" ref="K19:K58">IF(F19&gt;0,J19/F19,"")</f>
      </c>
    </row>
    <row r="20" spans="2:11" ht="25.5">
      <c r="B20" s="15"/>
      <c r="C20" s="15" t="s">
        <v>141</v>
      </c>
      <c r="D20" s="15" t="s">
        <v>155</v>
      </c>
      <c r="E20" s="16" t="s">
        <v>145</v>
      </c>
      <c r="F20" s="17">
        <v>0</v>
      </c>
      <c r="G20" s="17">
        <v>1110</v>
      </c>
      <c r="H20" s="17">
        <v>1110</v>
      </c>
      <c r="I20" s="17">
        <v>1060</v>
      </c>
      <c r="J20" s="55">
        <f t="shared" si="0"/>
        <v>0.954954954954955</v>
      </c>
      <c r="K20" s="14">
        <f t="shared" si="1"/>
      </c>
    </row>
    <row r="21" spans="2:11" ht="12.75" customHeight="1">
      <c r="B21" s="102" t="s">
        <v>6</v>
      </c>
      <c r="C21" s="103"/>
      <c r="D21" s="103"/>
      <c r="E21" s="73"/>
      <c r="F21" s="18">
        <f>SUM(F18:F20)</f>
        <v>42452</v>
      </c>
      <c r="G21" s="18">
        <f>SUM(G18:G20)</f>
        <v>52338</v>
      </c>
      <c r="H21" s="18">
        <f>SUM(H18:H20)</f>
        <v>52338</v>
      </c>
      <c r="I21" s="18">
        <f>SUM(I18:I20)</f>
        <v>54937</v>
      </c>
      <c r="J21" s="55">
        <f t="shared" si="0"/>
        <v>1.049657992280943</v>
      </c>
      <c r="K21" s="14">
        <f t="shared" si="1"/>
        <v>2.4725760677493242E-05</v>
      </c>
    </row>
    <row r="22" spans="2:11" ht="24.75" customHeight="1">
      <c r="B22" s="15" t="s">
        <v>3</v>
      </c>
      <c r="C22" s="15" t="s">
        <v>4</v>
      </c>
      <c r="D22" s="15" t="s">
        <v>80</v>
      </c>
      <c r="E22" s="16" t="s">
        <v>159</v>
      </c>
      <c r="F22" s="17">
        <v>35000</v>
      </c>
      <c r="G22" s="17">
        <v>30000</v>
      </c>
      <c r="H22" s="17">
        <v>30000</v>
      </c>
      <c r="I22" s="17">
        <v>20678</v>
      </c>
      <c r="J22" s="55">
        <f>IF(H22&gt;0,I22/H22,"")</f>
        <v>0.6892666666666667</v>
      </c>
      <c r="K22" s="14"/>
    </row>
    <row r="23" spans="2:11" ht="25.5">
      <c r="B23" s="15"/>
      <c r="C23" s="15" t="s">
        <v>141</v>
      </c>
      <c r="D23" s="15" t="s">
        <v>80</v>
      </c>
      <c r="E23" s="16" t="s">
        <v>160</v>
      </c>
      <c r="F23" s="17">
        <v>35000</v>
      </c>
      <c r="G23" s="17">
        <v>0</v>
      </c>
      <c r="H23" s="17">
        <v>0</v>
      </c>
      <c r="I23" s="17">
        <v>11506</v>
      </c>
      <c r="J23" s="55">
        <f t="shared" si="0"/>
      </c>
      <c r="K23" s="14" t="e">
        <f t="shared" si="1"/>
        <v>#VALUE!</v>
      </c>
    </row>
    <row r="24" spans="2:11" ht="12.75" hidden="1">
      <c r="B24" s="15"/>
      <c r="C24" s="15"/>
      <c r="D24" s="15"/>
      <c r="E24" s="16"/>
      <c r="F24" s="17"/>
      <c r="G24" s="17"/>
      <c r="H24" s="17"/>
      <c r="I24" s="17"/>
      <c r="J24" s="55">
        <f t="shared" si="0"/>
      </c>
      <c r="K24" s="14">
        <f t="shared" si="1"/>
      </c>
    </row>
    <row r="25" spans="2:11" ht="12.75" customHeight="1">
      <c r="B25" s="102" t="s">
        <v>51</v>
      </c>
      <c r="C25" s="103"/>
      <c r="D25" s="103"/>
      <c r="E25" s="73"/>
      <c r="F25" s="18">
        <f>SUM(F23:F24)</f>
        <v>35000</v>
      </c>
      <c r="G25" s="18">
        <f>SUM(G22:G23)</f>
        <v>30000</v>
      </c>
      <c r="H25" s="18">
        <f>SUM(H22:H23)</f>
        <v>30000</v>
      </c>
      <c r="I25" s="18">
        <f>SUM(I22:I23)</f>
        <v>32184</v>
      </c>
      <c r="J25" s="55">
        <f t="shared" si="0"/>
        <v>1.0728</v>
      </c>
      <c r="K25" s="14">
        <f t="shared" si="1"/>
        <v>3.065142857142857E-05</v>
      </c>
    </row>
    <row r="26" spans="2:11" ht="22.5" customHeight="1">
      <c r="B26" s="15" t="s">
        <v>3</v>
      </c>
      <c r="C26" s="15" t="s">
        <v>65</v>
      </c>
      <c r="D26" s="15" t="s">
        <v>81</v>
      </c>
      <c r="E26" s="16" t="s">
        <v>7</v>
      </c>
      <c r="F26" s="17">
        <v>40000</v>
      </c>
      <c r="G26" s="17">
        <v>44000</v>
      </c>
      <c r="H26" s="17">
        <v>44000</v>
      </c>
      <c r="I26" s="17">
        <v>35632</v>
      </c>
      <c r="J26" s="55">
        <f t="shared" si="0"/>
        <v>0.8098181818181818</v>
      </c>
      <c r="K26" s="14">
        <f t="shared" si="1"/>
        <v>2.0245454545454543E-05</v>
      </c>
    </row>
    <row r="27" spans="2:11" ht="26.25" customHeight="1">
      <c r="B27" s="15"/>
      <c r="C27" s="15" t="s">
        <v>4</v>
      </c>
      <c r="D27" s="15" t="s">
        <v>82</v>
      </c>
      <c r="E27" s="16" t="s">
        <v>63</v>
      </c>
      <c r="F27" s="17">
        <v>135000</v>
      </c>
      <c r="G27" s="17">
        <v>15000</v>
      </c>
      <c r="H27" s="17">
        <v>15000</v>
      </c>
      <c r="I27" s="17">
        <v>20656</v>
      </c>
      <c r="J27" s="55">
        <f t="shared" si="0"/>
        <v>1.3770666666666667</v>
      </c>
      <c r="K27" s="14">
        <f t="shared" si="1"/>
        <v>1.0200493827160493E-05</v>
      </c>
    </row>
    <row r="28" spans="2:11" ht="20.25" customHeight="1">
      <c r="B28" s="15"/>
      <c r="C28" s="15" t="s">
        <v>141</v>
      </c>
      <c r="D28" s="15" t="s">
        <v>83</v>
      </c>
      <c r="E28" s="16" t="s">
        <v>52</v>
      </c>
      <c r="F28" s="17">
        <v>60000</v>
      </c>
      <c r="G28" s="17">
        <v>50000</v>
      </c>
      <c r="H28" s="17">
        <v>60000</v>
      </c>
      <c r="I28" s="17">
        <v>113086</v>
      </c>
      <c r="J28" s="55">
        <f t="shared" si="0"/>
        <v>1.8847666666666667</v>
      </c>
      <c r="K28" s="14">
        <f t="shared" si="1"/>
        <v>3.141277777777778E-05</v>
      </c>
    </row>
    <row r="29" spans="2:11" ht="12.75">
      <c r="B29" s="15"/>
      <c r="C29" s="15"/>
      <c r="D29" s="15" t="s">
        <v>84</v>
      </c>
      <c r="E29" s="16" t="s">
        <v>8</v>
      </c>
      <c r="F29" s="17">
        <v>6000</v>
      </c>
      <c r="G29" s="17">
        <v>6100</v>
      </c>
      <c r="H29" s="17">
        <v>6100</v>
      </c>
      <c r="I29" s="17">
        <v>3784</v>
      </c>
      <c r="J29" s="55">
        <f t="shared" si="0"/>
        <v>0.620327868852459</v>
      </c>
      <c r="K29" s="14">
        <f t="shared" si="1"/>
        <v>0.00010338797814207651</v>
      </c>
    </row>
    <row r="30" spans="2:11" ht="12.75" customHeight="1">
      <c r="B30" s="15"/>
      <c r="C30" s="15"/>
      <c r="D30" s="15" t="s">
        <v>85</v>
      </c>
      <c r="E30" s="16" t="s">
        <v>73</v>
      </c>
      <c r="F30" s="17">
        <v>1100</v>
      </c>
      <c r="G30" s="17">
        <v>3000</v>
      </c>
      <c r="H30" s="17">
        <v>3000</v>
      </c>
      <c r="I30" s="17">
        <v>2725</v>
      </c>
      <c r="J30" s="55">
        <f t="shared" si="0"/>
        <v>0.9083333333333333</v>
      </c>
      <c r="K30" s="14">
        <f t="shared" si="1"/>
        <v>0.0008257575757575757</v>
      </c>
    </row>
    <row r="31" spans="2:11" ht="12.75">
      <c r="B31" s="15"/>
      <c r="C31" s="15"/>
      <c r="D31" s="15" t="s">
        <v>86</v>
      </c>
      <c r="E31" s="16" t="s">
        <v>53</v>
      </c>
      <c r="F31" s="17">
        <v>355000</v>
      </c>
      <c r="G31" s="17">
        <v>420000</v>
      </c>
      <c r="H31" s="17">
        <v>420000</v>
      </c>
      <c r="I31" s="17">
        <v>535335</v>
      </c>
      <c r="J31" s="55">
        <f t="shared" si="0"/>
        <v>1.2746071428571428</v>
      </c>
      <c r="K31" s="14">
        <f t="shared" si="1"/>
        <v>3.5904426559356138E-06</v>
      </c>
    </row>
    <row r="32" spans="2:11" ht="12.75">
      <c r="B32" s="15"/>
      <c r="C32" s="15"/>
      <c r="D32" s="15" t="s">
        <v>87</v>
      </c>
      <c r="E32" s="16" t="s">
        <v>62</v>
      </c>
      <c r="F32" s="17">
        <v>15000</v>
      </c>
      <c r="G32" s="17">
        <v>10000</v>
      </c>
      <c r="H32" s="17">
        <v>10000</v>
      </c>
      <c r="I32" s="17">
        <v>13327</v>
      </c>
      <c r="J32" s="55">
        <f t="shared" si="0"/>
        <v>1.3327</v>
      </c>
      <c r="K32" s="14">
        <f t="shared" si="1"/>
        <v>8.884666666666666E-05</v>
      </c>
    </row>
    <row r="33" spans="2:11" ht="25.5" customHeight="1" hidden="1">
      <c r="B33" s="15"/>
      <c r="C33" s="15"/>
      <c r="D33" s="15"/>
      <c r="E33" s="16"/>
      <c r="F33" s="17"/>
      <c r="G33" s="17"/>
      <c r="H33" s="17"/>
      <c r="I33" s="17"/>
      <c r="J33" s="55">
        <f t="shared" si="0"/>
      </c>
      <c r="K33" s="14">
        <f t="shared" si="1"/>
      </c>
    </row>
    <row r="34" spans="2:11" ht="22.5" customHeight="1">
      <c r="B34" s="15"/>
      <c r="C34" s="15"/>
      <c r="D34" s="15" t="s">
        <v>82</v>
      </c>
      <c r="E34" s="16" t="s">
        <v>63</v>
      </c>
      <c r="F34" s="17"/>
      <c r="G34" s="17">
        <v>100000</v>
      </c>
      <c r="H34" s="17">
        <v>162000</v>
      </c>
      <c r="I34" s="17">
        <v>584925</v>
      </c>
      <c r="J34" s="55">
        <f t="shared" si="0"/>
        <v>3.6106481481481483</v>
      </c>
      <c r="K34" s="14"/>
    </row>
    <row r="35" spans="2:11" ht="22.5" customHeight="1">
      <c r="B35" s="15"/>
      <c r="C35" s="15" t="s">
        <v>9</v>
      </c>
      <c r="D35" s="15" t="s">
        <v>88</v>
      </c>
      <c r="E35" s="16" t="s">
        <v>10</v>
      </c>
      <c r="F35" s="17">
        <v>90320</v>
      </c>
      <c r="G35" s="17">
        <v>45000</v>
      </c>
      <c r="H35" s="17">
        <v>45000</v>
      </c>
      <c r="I35" s="17">
        <v>46079</v>
      </c>
      <c r="J35" s="55">
        <f>IF(H35&gt;0,I35/H35,"")</f>
        <v>1.0239777777777779</v>
      </c>
      <c r="K35" s="14"/>
    </row>
    <row r="36" spans="2:11" ht="22.5" customHeight="1" hidden="1">
      <c r="B36" s="15"/>
      <c r="C36" s="15"/>
      <c r="D36" s="15" t="s">
        <v>161</v>
      </c>
      <c r="E36" s="16" t="s">
        <v>162</v>
      </c>
      <c r="F36" s="17">
        <v>90320</v>
      </c>
      <c r="G36" s="17">
        <v>0</v>
      </c>
      <c r="H36" s="17">
        <v>0</v>
      </c>
      <c r="I36" s="17">
        <v>0</v>
      </c>
      <c r="J36" s="55">
        <f>IF(H36&gt;0,I36/H36,"")</f>
      </c>
      <c r="K36" s="14"/>
    </row>
    <row r="37" spans="2:11" ht="14.25" customHeight="1" hidden="1">
      <c r="B37" s="15" t="s">
        <v>30</v>
      </c>
      <c r="C37" s="15" t="s">
        <v>186</v>
      </c>
      <c r="D37" s="15" t="s">
        <v>187</v>
      </c>
      <c r="E37" s="16" t="s">
        <v>188</v>
      </c>
      <c r="F37" s="17"/>
      <c r="G37" s="17">
        <v>0</v>
      </c>
      <c r="H37" s="17"/>
      <c r="I37" s="17"/>
      <c r="J37" s="55">
        <f t="shared" si="0"/>
      </c>
      <c r="K37" s="14">
        <f t="shared" si="1"/>
      </c>
    </row>
    <row r="38" spans="2:11" ht="12.75" hidden="1">
      <c r="B38" s="15"/>
      <c r="C38" s="15"/>
      <c r="D38" s="15"/>
      <c r="E38" s="16"/>
      <c r="F38" s="17"/>
      <c r="G38" s="17"/>
      <c r="H38" s="17"/>
      <c r="I38" s="17"/>
      <c r="J38" s="55">
        <f t="shared" si="0"/>
      </c>
      <c r="K38" s="14">
        <f t="shared" si="1"/>
      </c>
    </row>
    <row r="39" spans="2:11" ht="12.75" hidden="1">
      <c r="B39" s="15"/>
      <c r="C39" s="29"/>
      <c r="D39" s="15"/>
      <c r="E39" s="30"/>
      <c r="F39" s="17"/>
      <c r="G39" s="17"/>
      <c r="H39" s="17"/>
      <c r="I39" s="17"/>
      <c r="J39" s="55">
        <f t="shared" si="0"/>
      </c>
      <c r="K39" s="14">
        <f t="shared" si="1"/>
      </c>
    </row>
    <row r="40" spans="2:11" ht="12.75" customHeight="1">
      <c r="B40" s="102" t="s">
        <v>12</v>
      </c>
      <c r="C40" s="103"/>
      <c r="D40" s="103"/>
      <c r="E40" s="73"/>
      <c r="F40" s="34">
        <f>SUM(F26:F38)</f>
        <v>792740</v>
      </c>
      <c r="G40" s="34">
        <f>SUM(G26:G37)</f>
        <v>693100</v>
      </c>
      <c r="H40" s="34">
        <f>SUM(H26:H37)</f>
        <v>765100</v>
      </c>
      <c r="I40" s="34">
        <f>SUM(I26:I37)</f>
        <v>1355549</v>
      </c>
      <c r="J40" s="55">
        <f t="shared" si="0"/>
        <v>1.7717278787086654</v>
      </c>
      <c r="K40" s="14">
        <f t="shared" si="1"/>
        <v>2.23494194655078E-06</v>
      </c>
    </row>
    <row r="41" spans="2:11" ht="12.75" customHeight="1">
      <c r="B41" s="80" t="s">
        <v>11</v>
      </c>
      <c r="C41" s="81"/>
      <c r="D41" s="81"/>
      <c r="E41" s="82"/>
      <c r="F41" s="19">
        <f>F40+F25+F21+F17+F13</f>
        <v>4270709</v>
      </c>
      <c r="G41" s="19">
        <f>G40+G25+G21+G17+G13</f>
        <v>5355946</v>
      </c>
      <c r="H41" s="19">
        <f>H40+H25+H21+H17+H13</f>
        <v>5757946</v>
      </c>
      <c r="I41" s="19">
        <f>I40+I25+I21+I17+I13</f>
        <v>6821842</v>
      </c>
      <c r="J41" s="55">
        <f t="shared" si="0"/>
        <v>1.1847700551550848</v>
      </c>
      <c r="K41" s="14">
        <f t="shared" si="1"/>
        <v>2.7741765012673186E-07</v>
      </c>
    </row>
    <row r="42" spans="2:11" ht="24" customHeight="1">
      <c r="B42" s="86" t="s">
        <v>148</v>
      </c>
      <c r="C42" s="87"/>
      <c r="D42" s="87"/>
      <c r="E42" s="88"/>
      <c r="F42" s="17"/>
      <c r="G42" s="17"/>
      <c r="H42" s="17"/>
      <c r="I42" s="17"/>
      <c r="J42" s="55">
        <f t="shared" si="0"/>
      </c>
      <c r="K42" s="14">
        <f t="shared" si="1"/>
      </c>
    </row>
    <row r="43" spans="2:11" ht="25.5">
      <c r="B43" s="15" t="s">
        <v>3</v>
      </c>
      <c r="C43" s="15" t="s">
        <v>13</v>
      </c>
      <c r="D43" s="15" t="s">
        <v>89</v>
      </c>
      <c r="E43" s="16" t="s">
        <v>217</v>
      </c>
      <c r="F43" s="17">
        <v>1530377</v>
      </c>
      <c r="G43" s="17">
        <v>2359978</v>
      </c>
      <c r="H43" s="17">
        <v>2385603</v>
      </c>
      <c r="I43" s="17">
        <v>2468816</v>
      </c>
      <c r="J43" s="55">
        <f t="shared" si="0"/>
        <v>1.0348813276978608</v>
      </c>
      <c r="K43" s="14">
        <f t="shared" si="1"/>
        <v>6.762263989186068E-07</v>
      </c>
    </row>
    <row r="44" spans="2:11" ht="25.5">
      <c r="B44" s="15"/>
      <c r="C44" s="15"/>
      <c r="D44" s="15" t="s">
        <v>90</v>
      </c>
      <c r="E44" s="16" t="s">
        <v>218</v>
      </c>
      <c r="F44" s="17">
        <v>60000</v>
      </c>
      <c r="G44" s="17">
        <v>62000</v>
      </c>
      <c r="H44" s="17">
        <v>62000</v>
      </c>
      <c r="I44" s="17">
        <v>86317</v>
      </c>
      <c r="J44" s="55">
        <f t="shared" si="0"/>
        <v>1.3922096774193549</v>
      </c>
      <c r="K44" s="14">
        <f t="shared" si="1"/>
        <v>2.3203494623655915E-05</v>
      </c>
    </row>
    <row r="45" spans="2:11" ht="11.25" customHeight="1">
      <c r="B45" s="80" t="s">
        <v>14</v>
      </c>
      <c r="C45" s="81"/>
      <c r="D45" s="81"/>
      <c r="E45" s="82"/>
      <c r="F45" s="19">
        <f>SUM(F43:F44)</f>
        <v>1590377</v>
      </c>
      <c r="G45" s="19">
        <f>SUM(G43:G44)</f>
        <v>2421978</v>
      </c>
      <c r="H45" s="19">
        <f>SUM(H43:H44)</f>
        <v>2447603</v>
      </c>
      <c r="I45" s="19">
        <f>SUM(I43:I44)</f>
        <v>2555133</v>
      </c>
      <c r="J45" s="55">
        <f t="shared" si="0"/>
        <v>1.0439327783141301</v>
      </c>
      <c r="K45" s="14">
        <f t="shared" si="1"/>
        <v>6.564058574250823E-07</v>
      </c>
    </row>
    <row r="46" spans="2:11" ht="12.75" customHeight="1">
      <c r="B46" s="86" t="s">
        <v>149</v>
      </c>
      <c r="C46" s="87"/>
      <c r="D46" s="87"/>
      <c r="E46" s="88"/>
      <c r="F46" s="17"/>
      <c r="G46" s="17"/>
      <c r="H46" s="17"/>
      <c r="I46" s="17"/>
      <c r="J46" s="55">
        <f t="shared" si="0"/>
      </c>
      <c r="K46" s="14">
        <f t="shared" si="1"/>
      </c>
    </row>
    <row r="47" spans="2:11" ht="23.25" customHeight="1">
      <c r="B47" s="15" t="s">
        <v>18</v>
      </c>
      <c r="C47" s="15" t="s">
        <v>19</v>
      </c>
      <c r="D47" s="15" t="s">
        <v>92</v>
      </c>
      <c r="E47" s="16" t="s">
        <v>20</v>
      </c>
      <c r="F47" s="17">
        <v>293536</v>
      </c>
      <c r="G47" s="17">
        <v>295000</v>
      </c>
      <c r="H47" s="17">
        <v>295000</v>
      </c>
      <c r="I47" s="17">
        <v>161423</v>
      </c>
      <c r="J47" s="55">
        <f t="shared" si="0"/>
        <v>0.5471966101694915</v>
      </c>
      <c r="K47" s="14">
        <f t="shared" si="1"/>
        <v>1.8641550275587714E-06</v>
      </c>
    </row>
    <row r="48" spans="2:11" ht="17.25" customHeight="1">
      <c r="B48" s="15"/>
      <c r="C48" s="15"/>
      <c r="D48" s="15" t="s">
        <v>91</v>
      </c>
      <c r="E48" s="26" t="s">
        <v>219</v>
      </c>
      <c r="F48" s="17">
        <v>350000</v>
      </c>
      <c r="G48" s="17">
        <v>400000</v>
      </c>
      <c r="H48" s="17">
        <v>521372</v>
      </c>
      <c r="I48" s="17">
        <v>529336</v>
      </c>
      <c r="J48" s="55">
        <f t="shared" si="0"/>
        <v>1.0152750818992964</v>
      </c>
      <c r="K48" s="14">
        <f t="shared" si="1"/>
        <v>2.900785948283704E-06</v>
      </c>
    </row>
    <row r="49" spans="2:11" ht="42" customHeight="1" hidden="1">
      <c r="B49" s="15"/>
      <c r="C49" s="15"/>
      <c r="D49" s="15"/>
      <c r="E49" s="26"/>
      <c r="F49" s="17"/>
      <c r="G49" s="17"/>
      <c r="H49" s="17"/>
      <c r="I49" s="17"/>
      <c r="J49" s="55">
        <f t="shared" si="0"/>
      </c>
      <c r="K49" s="14">
        <f t="shared" si="1"/>
      </c>
    </row>
    <row r="50" spans="2:11" ht="39.75" customHeight="1">
      <c r="B50" s="15"/>
      <c r="C50" s="15"/>
      <c r="D50" s="15" t="s">
        <v>208</v>
      </c>
      <c r="E50" s="16" t="s">
        <v>209</v>
      </c>
      <c r="F50" s="17"/>
      <c r="G50" s="17">
        <v>0</v>
      </c>
      <c r="H50" s="17">
        <v>38757</v>
      </c>
      <c r="I50" s="17">
        <v>61480</v>
      </c>
      <c r="J50" s="55">
        <f t="shared" si="0"/>
        <v>1.5862940888097634</v>
      </c>
      <c r="K50" s="14"/>
    </row>
    <row r="51" spans="2:11" ht="28.5" customHeight="1">
      <c r="B51" s="15"/>
      <c r="C51" s="15"/>
      <c r="D51" s="15" t="s">
        <v>163</v>
      </c>
      <c r="E51" s="16" t="s">
        <v>230</v>
      </c>
      <c r="F51" s="17">
        <v>2760000</v>
      </c>
      <c r="G51" s="17">
        <v>2760000</v>
      </c>
      <c r="H51" s="17">
        <v>3261085</v>
      </c>
      <c r="I51" s="17">
        <v>3756805</v>
      </c>
      <c r="J51" s="55">
        <f t="shared" si="0"/>
        <v>1.1520107571559772</v>
      </c>
      <c r="K51" s="14">
        <f t="shared" si="1"/>
        <v>4.173952018681077E-07</v>
      </c>
    </row>
    <row r="52" spans="2:11" ht="12.75" customHeight="1" hidden="1">
      <c r="B52" s="15"/>
      <c r="C52" s="15"/>
      <c r="D52" s="15"/>
      <c r="E52" s="16"/>
      <c r="F52" s="17">
        <v>0</v>
      </c>
      <c r="G52" s="17"/>
      <c r="H52" s="17"/>
      <c r="I52" s="17"/>
      <c r="J52" s="55">
        <f t="shared" si="0"/>
      </c>
      <c r="K52" s="14">
        <f t="shared" si="1"/>
      </c>
    </row>
    <row r="53" spans="2:11" ht="15" customHeight="1">
      <c r="B53" s="80" t="s">
        <v>21</v>
      </c>
      <c r="C53" s="81"/>
      <c r="D53" s="81"/>
      <c r="E53" s="82"/>
      <c r="F53" s="19">
        <f>SUM(F47:F51)</f>
        <v>3403536</v>
      </c>
      <c r="G53" s="19">
        <f>SUM(G47:G51)</f>
        <v>3455000</v>
      </c>
      <c r="H53" s="19">
        <f>SUM(H47:H51)</f>
        <v>4116214</v>
      </c>
      <c r="I53" s="19">
        <f>SUM(I47:I51)</f>
        <v>4509044</v>
      </c>
      <c r="J53" s="55">
        <f t="shared" si="0"/>
        <v>1.09543478546062</v>
      </c>
      <c r="K53" s="14">
        <f t="shared" si="1"/>
        <v>3.2185197555149114E-07</v>
      </c>
    </row>
    <row r="54" spans="2:11" ht="12.75" customHeight="1">
      <c r="B54" s="86" t="s">
        <v>150</v>
      </c>
      <c r="C54" s="87"/>
      <c r="D54" s="87"/>
      <c r="E54" s="88"/>
      <c r="F54" s="17"/>
      <c r="G54" s="17"/>
      <c r="H54" s="17"/>
      <c r="I54" s="17"/>
      <c r="J54" s="61">
        <f t="shared" si="0"/>
      </c>
      <c r="K54" s="14">
        <f t="shared" si="1"/>
      </c>
    </row>
    <row r="55" spans="2:11" ht="12.75">
      <c r="B55" s="15" t="s">
        <v>31</v>
      </c>
      <c r="C55" s="15" t="s">
        <v>93</v>
      </c>
      <c r="D55" s="15" t="s">
        <v>94</v>
      </c>
      <c r="E55" s="16" t="s">
        <v>15</v>
      </c>
      <c r="F55" s="17">
        <v>136700</v>
      </c>
      <c r="G55" s="17">
        <v>135000</v>
      </c>
      <c r="H55" s="17">
        <v>135000</v>
      </c>
      <c r="I55" s="17">
        <v>168059</v>
      </c>
      <c r="J55" s="55">
        <f t="shared" si="0"/>
        <v>1.2448814814814815</v>
      </c>
      <c r="K55" s="14">
        <f t="shared" si="1"/>
        <v>9.106667750413178E-06</v>
      </c>
    </row>
    <row r="56" spans="2:11" ht="12.75">
      <c r="B56" s="15" t="s">
        <v>95</v>
      </c>
      <c r="C56" s="15" t="s">
        <v>96</v>
      </c>
      <c r="D56" s="15" t="s">
        <v>94</v>
      </c>
      <c r="E56" s="16" t="s">
        <v>15</v>
      </c>
      <c r="F56" s="17">
        <v>3820</v>
      </c>
      <c r="G56" s="17">
        <v>4000</v>
      </c>
      <c r="H56" s="17">
        <v>4000</v>
      </c>
      <c r="I56" s="17">
        <v>2514</v>
      </c>
      <c r="J56" s="55">
        <f t="shared" si="0"/>
        <v>0.6285</v>
      </c>
      <c r="K56" s="14">
        <f t="shared" si="1"/>
        <v>0.00016452879581151832</v>
      </c>
    </row>
    <row r="57" spans="2:11" ht="11.25" customHeight="1">
      <c r="B57" s="102" t="s">
        <v>16</v>
      </c>
      <c r="C57" s="103"/>
      <c r="D57" s="103"/>
      <c r="E57" s="73"/>
      <c r="F57" s="18">
        <f>SUM(F55:F56)</f>
        <v>140520</v>
      </c>
      <c r="G57" s="18">
        <f>SUM(G55:G56)</f>
        <v>139000</v>
      </c>
      <c r="H57" s="18">
        <f>SUM(H55:H56)</f>
        <v>139000</v>
      </c>
      <c r="I57" s="18">
        <f>SUM(I55:I56)</f>
        <v>170573</v>
      </c>
      <c r="J57" s="55">
        <f t="shared" si="0"/>
        <v>1.2271438848920864</v>
      </c>
      <c r="K57" s="14">
        <f t="shared" si="1"/>
        <v>8.732877062995207E-06</v>
      </c>
    </row>
    <row r="58" spans="2:11" ht="12.75" customHeight="1">
      <c r="B58" s="80" t="s">
        <v>17</v>
      </c>
      <c r="C58" s="81"/>
      <c r="D58" s="81"/>
      <c r="E58" s="82"/>
      <c r="F58" s="19">
        <f>F57</f>
        <v>140520</v>
      </c>
      <c r="G58" s="19">
        <f>G57</f>
        <v>139000</v>
      </c>
      <c r="H58" s="19">
        <f>H57</f>
        <v>139000</v>
      </c>
      <c r="I58" s="19">
        <f>I57</f>
        <v>170573</v>
      </c>
      <c r="J58" s="55">
        <f t="shared" si="0"/>
        <v>1.2271438848920864</v>
      </c>
      <c r="K58" s="14">
        <f t="shared" si="1"/>
        <v>8.732877062995207E-06</v>
      </c>
    </row>
    <row r="59" spans="2:11" ht="12.75" customHeight="1">
      <c r="B59" s="86" t="s">
        <v>151</v>
      </c>
      <c r="C59" s="87"/>
      <c r="D59" s="87"/>
      <c r="E59" s="88"/>
      <c r="F59" s="17"/>
      <c r="G59" s="17"/>
      <c r="H59" s="17"/>
      <c r="I59" s="17"/>
      <c r="J59" s="55"/>
      <c r="K59" s="14"/>
    </row>
    <row r="60" spans="2:11" ht="12.75" hidden="1">
      <c r="B60" s="15"/>
      <c r="C60" s="15"/>
      <c r="D60" s="15"/>
      <c r="E60" s="16"/>
      <c r="F60" s="17"/>
      <c r="G60" s="17"/>
      <c r="H60" s="17"/>
      <c r="I60" s="17"/>
      <c r="J60" s="55">
        <f t="shared" si="0"/>
      </c>
      <c r="K60" s="14">
        <f aca="true" t="shared" si="2" ref="K60:K103">IF(F60&gt;0,J60/F60,"")</f>
      </c>
    </row>
    <row r="61" spans="2:11" ht="12.75" hidden="1">
      <c r="B61" s="15"/>
      <c r="C61" s="15"/>
      <c r="D61" s="15"/>
      <c r="E61" s="16"/>
      <c r="F61" s="17"/>
      <c r="G61" s="17"/>
      <c r="H61" s="17"/>
      <c r="I61" s="17"/>
      <c r="J61" s="55">
        <f t="shared" si="0"/>
      </c>
      <c r="K61" s="14">
        <f t="shared" si="2"/>
      </c>
    </row>
    <row r="62" spans="2:11" ht="12.75">
      <c r="B62" s="15" t="s">
        <v>166</v>
      </c>
      <c r="C62" s="15" t="s">
        <v>167</v>
      </c>
      <c r="D62" s="15" t="s">
        <v>168</v>
      </c>
      <c r="E62" s="16" t="s">
        <v>169</v>
      </c>
      <c r="F62" s="17"/>
      <c r="G62" s="17">
        <v>0</v>
      </c>
      <c r="H62" s="17">
        <v>4000</v>
      </c>
      <c r="I62" s="17">
        <v>8718</v>
      </c>
      <c r="J62" s="55">
        <f t="shared" si="0"/>
        <v>2.1795</v>
      </c>
      <c r="K62" s="14"/>
    </row>
    <row r="63" spans="2:11" ht="12.75">
      <c r="B63" s="15" t="s">
        <v>170</v>
      </c>
      <c r="C63" s="15" t="s">
        <v>171</v>
      </c>
      <c r="D63" s="15" t="s">
        <v>104</v>
      </c>
      <c r="E63" s="16" t="s">
        <v>165</v>
      </c>
      <c r="F63" s="17"/>
      <c r="G63" s="17">
        <v>0</v>
      </c>
      <c r="H63" s="17">
        <v>155</v>
      </c>
      <c r="I63" s="17">
        <v>968</v>
      </c>
      <c r="J63" s="55">
        <f t="shared" si="0"/>
        <v>6.245161290322581</v>
      </c>
      <c r="K63" s="14"/>
    </row>
    <row r="64" spans="2:11" ht="25.5" hidden="1">
      <c r="B64" s="15"/>
      <c r="C64" s="15"/>
      <c r="D64" s="15" t="s">
        <v>172</v>
      </c>
      <c r="E64" s="16" t="s">
        <v>173</v>
      </c>
      <c r="F64" s="17"/>
      <c r="G64" s="17">
        <v>0</v>
      </c>
      <c r="H64" s="17"/>
      <c r="I64" s="17"/>
      <c r="J64" s="55">
        <f t="shared" si="0"/>
      </c>
      <c r="K64" s="14"/>
    </row>
    <row r="65" spans="2:11" ht="12.75" hidden="1">
      <c r="B65" s="15"/>
      <c r="C65" s="15"/>
      <c r="D65" s="15"/>
      <c r="E65" s="16"/>
      <c r="F65" s="17"/>
      <c r="G65" s="17"/>
      <c r="H65" s="17"/>
      <c r="I65" s="17"/>
      <c r="J65" s="55"/>
      <c r="K65" s="14"/>
    </row>
    <row r="66" spans="2:11" ht="12.75" hidden="1">
      <c r="B66" s="15"/>
      <c r="C66" s="15"/>
      <c r="D66" s="15"/>
      <c r="E66" s="16"/>
      <c r="F66" s="17"/>
      <c r="G66" s="17"/>
      <c r="H66" s="17"/>
      <c r="I66" s="17"/>
      <c r="J66" s="55"/>
      <c r="K66" s="14"/>
    </row>
    <row r="67" spans="2:11" ht="25.5" hidden="1">
      <c r="B67" s="15" t="s">
        <v>22</v>
      </c>
      <c r="C67" s="15" t="s">
        <v>23</v>
      </c>
      <c r="D67" s="15" t="s">
        <v>163</v>
      </c>
      <c r="E67" s="16" t="s">
        <v>164</v>
      </c>
      <c r="F67" s="17"/>
      <c r="G67" s="17">
        <v>0</v>
      </c>
      <c r="H67" s="17"/>
      <c r="I67" s="17"/>
      <c r="J67" s="55">
        <f>IF(H67&gt;0,I67/H67,"")</f>
      </c>
      <c r="K67" s="14"/>
    </row>
    <row r="68" spans="2:11" ht="12.75">
      <c r="B68" s="15" t="s">
        <v>22</v>
      </c>
      <c r="C68" s="15" t="s">
        <v>23</v>
      </c>
      <c r="D68" s="15" t="s">
        <v>99</v>
      </c>
      <c r="E68" s="16" t="s">
        <v>137</v>
      </c>
      <c r="F68" s="17">
        <v>1942</v>
      </c>
      <c r="G68" s="17">
        <v>8000</v>
      </c>
      <c r="H68" s="17">
        <v>8000</v>
      </c>
      <c r="I68" s="17">
        <v>9045</v>
      </c>
      <c r="J68" s="55">
        <f t="shared" si="0"/>
        <v>1.130625</v>
      </c>
      <c r="K68" s="14">
        <f t="shared" si="2"/>
        <v>0.0005821961894953656</v>
      </c>
    </row>
    <row r="69" spans="2:11" ht="38.25">
      <c r="B69" s="15"/>
      <c r="C69" s="15" t="s">
        <v>64</v>
      </c>
      <c r="D69" s="15" t="s">
        <v>98</v>
      </c>
      <c r="E69" s="16" t="s">
        <v>138</v>
      </c>
      <c r="F69" s="17">
        <v>1274</v>
      </c>
      <c r="G69" s="17">
        <v>1750</v>
      </c>
      <c r="H69" s="17">
        <v>1750</v>
      </c>
      <c r="I69" s="17">
        <v>1677</v>
      </c>
      <c r="J69" s="55">
        <f t="shared" si="0"/>
        <v>0.9582857142857143</v>
      </c>
      <c r="K69" s="14">
        <f t="shared" si="2"/>
        <v>0.0007521865889212828</v>
      </c>
    </row>
    <row r="70" spans="2:11" ht="37.5" customHeight="1">
      <c r="B70" s="15" t="s">
        <v>26</v>
      </c>
      <c r="C70" s="15" t="s">
        <v>212</v>
      </c>
      <c r="D70" s="15" t="s">
        <v>99</v>
      </c>
      <c r="E70" s="16" t="s">
        <v>213</v>
      </c>
      <c r="F70" s="17"/>
      <c r="G70" s="17">
        <v>0</v>
      </c>
      <c r="H70" s="17">
        <v>166465</v>
      </c>
      <c r="I70" s="17">
        <v>166465</v>
      </c>
      <c r="J70" s="55">
        <f t="shared" si="0"/>
        <v>1</v>
      </c>
      <c r="K70" s="14"/>
    </row>
    <row r="71" spans="2:11" ht="23.25" customHeight="1">
      <c r="B71" s="15" t="s">
        <v>95</v>
      </c>
      <c r="C71" s="15" t="s">
        <v>116</v>
      </c>
      <c r="D71" s="15" t="s">
        <v>99</v>
      </c>
      <c r="E71" s="16" t="s">
        <v>220</v>
      </c>
      <c r="F71" s="17"/>
      <c r="G71" s="17">
        <v>0</v>
      </c>
      <c r="H71" s="17">
        <v>1706</v>
      </c>
      <c r="I71" s="17">
        <v>1706</v>
      </c>
      <c r="J71" s="55">
        <f t="shared" si="0"/>
        <v>1</v>
      </c>
      <c r="K71" s="14"/>
    </row>
    <row r="72" spans="2:11" ht="51" customHeight="1">
      <c r="B72" s="15"/>
      <c r="C72" s="15" t="s">
        <v>120</v>
      </c>
      <c r="D72" s="15" t="s">
        <v>182</v>
      </c>
      <c r="E72" s="16" t="s">
        <v>184</v>
      </c>
      <c r="F72" s="17"/>
      <c r="G72" s="17">
        <v>0</v>
      </c>
      <c r="H72" s="17">
        <v>0</v>
      </c>
      <c r="I72" s="17">
        <v>208</v>
      </c>
      <c r="J72" s="55">
        <f t="shared" si="0"/>
      </c>
      <c r="K72" s="14"/>
    </row>
    <row r="73" spans="2:11" ht="12.75">
      <c r="B73" s="15" t="s">
        <v>39</v>
      </c>
      <c r="C73" s="15" t="s">
        <v>66</v>
      </c>
      <c r="D73" s="15" t="s">
        <v>97</v>
      </c>
      <c r="E73" s="16" t="s">
        <v>67</v>
      </c>
      <c r="F73" s="17">
        <v>9000</v>
      </c>
      <c r="G73" s="17">
        <v>15000</v>
      </c>
      <c r="H73" s="17">
        <v>15000</v>
      </c>
      <c r="I73" s="17">
        <v>9493</v>
      </c>
      <c r="J73" s="55">
        <f>IF(H73&gt;0,I73/H73,"")</f>
        <v>0.6328666666666667</v>
      </c>
      <c r="K73" s="14"/>
    </row>
    <row r="74" spans="2:11" ht="25.5" hidden="1">
      <c r="B74" s="15" t="s">
        <v>31</v>
      </c>
      <c r="C74" s="15" t="s">
        <v>93</v>
      </c>
      <c r="D74" s="15" t="s">
        <v>172</v>
      </c>
      <c r="E74" s="16" t="s">
        <v>173</v>
      </c>
      <c r="F74" s="17"/>
      <c r="G74" s="17">
        <v>0</v>
      </c>
      <c r="H74" s="17"/>
      <c r="I74" s="17"/>
      <c r="J74" s="55">
        <f>IF(H74&gt;0,I74/H74,"")</f>
      </c>
      <c r="K74" s="14"/>
    </row>
    <row r="75" spans="2:11" ht="51" hidden="1">
      <c r="B75" s="15"/>
      <c r="C75" s="15" t="s">
        <v>181</v>
      </c>
      <c r="D75" s="15" t="s">
        <v>182</v>
      </c>
      <c r="E75" s="16" t="s">
        <v>184</v>
      </c>
      <c r="F75" s="17"/>
      <c r="G75" s="17">
        <v>0</v>
      </c>
      <c r="H75" s="17"/>
      <c r="I75" s="17"/>
      <c r="J75" s="55">
        <f>IF(H75&gt;0,I75/H75,"")</f>
      </c>
      <c r="K75" s="14"/>
    </row>
    <row r="76" spans="2:11" ht="51">
      <c r="B76" s="15" t="s">
        <v>31</v>
      </c>
      <c r="C76" s="15" t="s">
        <v>183</v>
      </c>
      <c r="D76" s="15" t="s">
        <v>182</v>
      </c>
      <c r="E76" s="16" t="s">
        <v>184</v>
      </c>
      <c r="F76" s="17"/>
      <c r="G76" s="17">
        <v>0</v>
      </c>
      <c r="H76" s="17">
        <v>1924</v>
      </c>
      <c r="I76" s="17">
        <v>1924</v>
      </c>
      <c r="J76" s="55">
        <f>IF(H76&gt;0,I76/H76,"")</f>
        <v>1</v>
      </c>
      <c r="K76" s="14"/>
    </row>
    <row r="77" spans="2:11" ht="51">
      <c r="B77" s="15"/>
      <c r="C77" s="15" t="s">
        <v>215</v>
      </c>
      <c r="D77" s="15" t="s">
        <v>182</v>
      </c>
      <c r="E77" s="16" t="s">
        <v>184</v>
      </c>
      <c r="F77" s="17"/>
      <c r="G77" s="17">
        <v>0</v>
      </c>
      <c r="H77" s="17">
        <v>3036</v>
      </c>
      <c r="I77" s="17">
        <v>3036</v>
      </c>
      <c r="J77" s="55">
        <f>IF(H77&gt;0,I77/H77,"")</f>
        <v>1</v>
      </c>
      <c r="K77" s="14">
        <f t="shared" si="2"/>
      </c>
    </row>
    <row r="78" spans="2:11" ht="49.5" customHeight="1" hidden="1">
      <c r="B78" s="15"/>
      <c r="C78" s="15"/>
      <c r="D78" s="15"/>
      <c r="E78" s="16"/>
      <c r="F78" s="17"/>
      <c r="G78" s="17"/>
      <c r="H78" s="17"/>
      <c r="I78" s="17"/>
      <c r="J78" s="55">
        <f t="shared" si="0"/>
      </c>
      <c r="K78" s="14">
        <f t="shared" si="2"/>
      </c>
    </row>
    <row r="79" spans="2:11" ht="12.75" customHeight="1">
      <c r="B79" s="102" t="s">
        <v>12</v>
      </c>
      <c r="C79" s="103"/>
      <c r="D79" s="103"/>
      <c r="E79" s="73"/>
      <c r="F79" s="18">
        <f>SUM(F61:F78)</f>
        <v>12216</v>
      </c>
      <c r="G79" s="18">
        <f>SUM(G61:G78)</f>
        <v>24750</v>
      </c>
      <c r="H79" s="18">
        <f>SUM(H61:H78)</f>
        <v>202036</v>
      </c>
      <c r="I79" s="18">
        <f>SUM(I61:I78)</f>
        <v>203240</v>
      </c>
      <c r="J79" s="55">
        <f t="shared" si="0"/>
        <v>1.0059593339800827</v>
      </c>
      <c r="K79" s="14">
        <f t="shared" si="2"/>
        <v>8.234768614768196E-05</v>
      </c>
    </row>
    <row r="80" spans="2:11" ht="12.75" customHeight="1">
      <c r="B80" s="15" t="s">
        <v>18</v>
      </c>
      <c r="C80" s="15" t="s">
        <v>19</v>
      </c>
      <c r="D80" s="15" t="s">
        <v>101</v>
      </c>
      <c r="E80" s="16" t="s">
        <v>60</v>
      </c>
      <c r="F80" s="17">
        <v>17000</v>
      </c>
      <c r="G80" s="17">
        <v>17000</v>
      </c>
      <c r="H80" s="17">
        <v>17000</v>
      </c>
      <c r="I80" s="17">
        <v>16367</v>
      </c>
      <c r="J80" s="55">
        <f t="shared" si="0"/>
        <v>0.962764705882353</v>
      </c>
      <c r="K80" s="14">
        <f t="shared" si="2"/>
        <v>5.6633217993079586E-05</v>
      </c>
    </row>
    <row r="81" spans="2:11" ht="12.75">
      <c r="B81" s="15" t="s">
        <v>22</v>
      </c>
      <c r="C81" s="15" t="s">
        <v>23</v>
      </c>
      <c r="D81" s="15" t="s">
        <v>101</v>
      </c>
      <c r="E81" s="16" t="s">
        <v>27</v>
      </c>
      <c r="F81" s="17">
        <v>120000</v>
      </c>
      <c r="G81" s="17">
        <v>100000</v>
      </c>
      <c r="H81" s="17">
        <v>100000</v>
      </c>
      <c r="I81" s="17">
        <v>109519</v>
      </c>
      <c r="J81" s="55">
        <f t="shared" si="0"/>
        <v>1.09519</v>
      </c>
      <c r="K81" s="14">
        <f t="shared" si="2"/>
        <v>9.126583333333335E-06</v>
      </c>
    </row>
    <row r="82" spans="2:11" ht="12.75">
      <c r="B82" s="15" t="s">
        <v>3</v>
      </c>
      <c r="C82" s="15" t="s">
        <v>4</v>
      </c>
      <c r="D82" s="15" t="s">
        <v>102</v>
      </c>
      <c r="E82" s="16" t="s">
        <v>100</v>
      </c>
      <c r="F82" s="17"/>
      <c r="G82" s="17">
        <v>150000</v>
      </c>
      <c r="H82" s="17">
        <v>150000</v>
      </c>
      <c r="I82" s="17">
        <v>105065</v>
      </c>
      <c r="J82" s="55">
        <f t="shared" si="0"/>
        <v>0.7004333333333334</v>
      </c>
      <c r="K82" s="14"/>
    </row>
    <row r="83" spans="2:11" ht="12.75">
      <c r="B83" s="15"/>
      <c r="C83" s="15" t="s">
        <v>141</v>
      </c>
      <c r="D83" s="15" t="s">
        <v>102</v>
      </c>
      <c r="E83" s="16" t="s">
        <v>100</v>
      </c>
      <c r="F83" s="17">
        <v>141000</v>
      </c>
      <c r="G83" s="17">
        <v>64000</v>
      </c>
      <c r="H83" s="17">
        <v>64000</v>
      </c>
      <c r="I83" s="17">
        <v>84602</v>
      </c>
      <c r="J83" s="55">
        <f aca="true" t="shared" si="3" ref="J83:J91">IF(H83&gt;0,I83/H83,"")</f>
        <v>1.32190625</v>
      </c>
      <c r="K83" s="14"/>
    </row>
    <row r="84" spans="2:11" ht="12.75" hidden="1">
      <c r="B84" s="15"/>
      <c r="C84" s="15"/>
      <c r="D84" s="15"/>
      <c r="E84" s="16"/>
      <c r="F84" s="17"/>
      <c r="G84" s="17"/>
      <c r="H84" s="17"/>
      <c r="I84" s="17"/>
      <c r="J84" s="55">
        <f t="shared" si="3"/>
      </c>
      <c r="K84" s="14"/>
    </row>
    <row r="85" spans="2:11" ht="12.75">
      <c r="B85" s="15"/>
      <c r="C85" s="15" t="s">
        <v>65</v>
      </c>
      <c r="D85" s="15" t="s">
        <v>102</v>
      </c>
      <c r="E85" s="16" t="s">
        <v>210</v>
      </c>
      <c r="F85" s="17"/>
      <c r="G85" s="17">
        <v>0</v>
      </c>
      <c r="H85" s="17">
        <v>0</v>
      </c>
      <c r="I85" s="17">
        <v>2534</v>
      </c>
      <c r="J85" s="55"/>
      <c r="K85" s="14"/>
    </row>
    <row r="86" spans="2:11" ht="12.75">
      <c r="B86" s="15" t="s">
        <v>31</v>
      </c>
      <c r="C86" s="15" t="s">
        <v>93</v>
      </c>
      <c r="D86" s="15" t="s">
        <v>101</v>
      </c>
      <c r="E86" s="16" t="s">
        <v>103</v>
      </c>
      <c r="F86" s="17"/>
      <c r="G86" s="17">
        <v>0</v>
      </c>
      <c r="H86" s="17">
        <v>0</v>
      </c>
      <c r="I86" s="17">
        <v>423</v>
      </c>
      <c r="J86" s="55">
        <f t="shared" si="3"/>
      </c>
      <c r="K86" s="14"/>
    </row>
    <row r="87" spans="2:11" ht="12.75">
      <c r="B87" s="15" t="s">
        <v>95</v>
      </c>
      <c r="C87" s="15" t="s">
        <v>116</v>
      </c>
      <c r="D87" s="15" t="s">
        <v>101</v>
      </c>
      <c r="E87" s="16" t="s">
        <v>174</v>
      </c>
      <c r="F87" s="17">
        <v>141000</v>
      </c>
      <c r="G87" s="17">
        <v>0</v>
      </c>
      <c r="H87" s="17">
        <v>7</v>
      </c>
      <c r="I87" s="17">
        <v>7</v>
      </c>
      <c r="J87" s="55">
        <f>IF(H87&gt;0,I87/H87,"")</f>
        <v>1</v>
      </c>
      <c r="K87" s="14"/>
    </row>
    <row r="88" spans="2:11" ht="12.75" hidden="1">
      <c r="B88" s="15"/>
      <c r="C88" s="15"/>
      <c r="D88" s="15"/>
      <c r="E88" s="16"/>
      <c r="F88" s="17">
        <v>141000</v>
      </c>
      <c r="G88" s="17"/>
      <c r="H88" s="17"/>
      <c r="I88" s="17"/>
      <c r="J88" s="55">
        <f t="shared" si="3"/>
      </c>
      <c r="K88" s="14" t="e">
        <f t="shared" si="2"/>
        <v>#VALUE!</v>
      </c>
    </row>
    <row r="89" spans="2:11" ht="12.75" hidden="1">
      <c r="B89" s="15" t="s">
        <v>31</v>
      </c>
      <c r="C89" s="15" t="s">
        <v>93</v>
      </c>
      <c r="D89" s="15" t="s">
        <v>101</v>
      </c>
      <c r="E89" s="16" t="s">
        <v>103</v>
      </c>
      <c r="F89" s="17">
        <v>600</v>
      </c>
      <c r="G89" s="17"/>
      <c r="H89" s="17"/>
      <c r="I89" s="17"/>
      <c r="J89" s="55">
        <f t="shared" si="3"/>
      </c>
      <c r="K89" s="14" t="e">
        <f t="shared" si="2"/>
        <v>#VALUE!</v>
      </c>
    </row>
    <row r="90" spans="2:11" ht="12.75" hidden="1">
      <c r="B90" s="15"/>
      <c r="C90" s="15"/>
      <c r="D90" s="15"/>
      <c r="E90" s="16"/>
      <c r="F90" s="17"/>
      <c r="G90" s="17"/>
      <c r="H90" s="17"/>
      <c r="I90" s="17"/>
      <c r="J90" s="55">
        <f t="shared" si="3"/>
      </c>
      <c r="K90" s="14">
        <f t="shared" si="2"/>
      </c>
    </row>
    <row r="91" spans="2:11" ht="12.75" hidden="1">
      <c r="B91" s="15"/>
      <c r="C91" s="15"/>
      <c r="D91" s="15"/>
      <c r="E91" s="16"/>
      <c r="F91" s="17"/>
      <c r="G91" s="17"/>
      <c r="H91" s="17"/>
      <c r="I91" s="17"/>
      <c r="J91" s="55">
        <f t="shared" si="3"/>
      </c>
      <c r="K91" s="14">
        <f t="shared" si="2"/>
      </c>
    </row>
    <row r="92" spans="2:11" ht="12.75" customHeight="1">
      <c r="B92" s="102" t="s">
        <v>24</v>
      </c>
      <c r="C92" s="103"/>
      <c r="D92" s="103"/>
      <c r="E92" s="73"/>
      <c r="F92" s="18">
        <f>SUM(F80:F89)</f>
        <v>560600</v>
      </c>
      <c r="G92" s="18">
        <f>SUM(G80:G89)</f>
        <v>331000</v>
      </c>
      <c r="H92" s="18">
        <f>SUM(H80:H89)</f>
        <v>331007</v>
      </c>
      <c r="I92" s="18">
        <f>SUM(I80:I89)</f>
        <v>318517</v>
      </c>
      <c r="J92" s="55">
        <f t="shared" si="0"/>
        <v>0.9622666590132535</v>
      </c>
      <c r="K92" s="14">
        <f t="shared" si="2"/>
        <v>1.7164942187178977E-06</v>
      </c>
    </row>
    <row r="93" spans="2:11" ht="12.75">
      <c r="B93" s="15" t="s">
        <v>22</v>
      </c>
      <c r="C93" s="15" t="s">
        <v>23</v>
      </c>
      <c r="D93" s="15" t="s">
        <v>104</v>
      </c>
      <c r="E93" s="16" t="s">
        <v>54</v>
      </c>
      <c r="F93" s="17">
        <v>4000</v>
      </c>
      <c r="G93" s="17">
        <v>11000</v>
      </c>
      <c r="H93" s="17">
        <v>15000</v>
      </c>
      <c r="I93" s="17">
        <v>15846</v>
      </c>
      <c r="J93" s="55">
        <f t="shared" si="0"/>
        <v>1.0564</v>
      </c>
      <c r="K93" s="14">
        <f t="shared" si="2"/>
        <v>0.0002641</v>
      </c>
    </row>
    <row r="94" spans="2:11" ht="25.5">
      <c r="B94" s="15" t="s">
        <v>3</v>
      </c>
      <c r="C94" s="15" t="s">
        <v>9</v>
      </c>
      <c r="D94" s="15" t="s">
        <v>105</v>
      </c>
      <c r="E94" s="16" t="s">
        <v>61</v>
      </c>
      <c r="F94" s="17">
        <v>281000</v>
      </c>
      <c r="G94" s="17">
        <v>285000</v>
      </c>
      <c r="H94" s="17">
        <v>285000</v>
      </c>
      <c r="I94" s="17">
        <v>308637</v>
      </c>
      <c r="J94" s="55">
        <f t="shared" si="0"/>
        <v>1.0829368421052632</v>
      </c>
      <c r="K94" s="14">
        <f t="shared" si="2"/>
        <v>3.853867765499158E-06</v>
      </c>
    </row>
    <row r="95" spans="2:11" ht="12.75" customHeight="1">
      <c r="B95" s="102" t="s">
        <v>25</v>
      </c>
      <c r="C95" s="103"/>
      <c r="D95" s="103"/>
      <c r="E95" s="73"/>
      <c r="F95" s="18">
        <f>SUM(F93:F94)</f>
        <v>285000</v>
      </c>
      <c r="G95" s="18">
        <f>SUM(G93:G94)</f>
        <v>296000</v>
      </c>
      <c r="H95" s="18">
        <f>SUM(H93:H94)</f>
        <v>300000</v>
      </c>
      <c r="I95" s="18">
        <f>SUM(I93:I94)</f>
        <v>324483</v>
      </c>
      <c r="J95" s="55">
        <f t="shared" si="0"/>
        <v>1.08161</v>
      </c>
      <c r="K95" s="14">
        <f t="shared" si="2"/>
        <v>3.795122807017544E-06</v>
      </c>
    </row>
    <row r="96" spans="2:11" ht="12.75" customHeight="1">
      <c r="B96" s="80" t="s">
        <v>28</v>
      </c>
      <c r="C96" s="81"/>
      <c r="D96" s="81"/>
      <c r="E96" s="82"/>
      <c r="F96" s="19">
        <f>F95+F92+F79</f>
        <v>857816</v>
      </c>
      <c r="G96" s="19">
        <f>G95+G92+G79</f>
        <v>651750</v>
      </c>
      <c r="H96" s="19">
        <f>H95+H92+H79</f>
        <v>833043</v>
      </c>
      <c r="I96" s="19">
        <f>I95+I92+I79</f>
        <v>846240</v>
      </c>
      <c r="J96" s="55">
        <f t="shared" si="0"/>
        <v>1.0158419193246928</v>
      </c>
      <c r="K96" s="14">
        <f t="shared" si="2"/>
        <v>1.1842188993032222E-06</v>
      </c>
    </row>
    <row r="97" spans="2:11" ht="12.75" customHeight="1">
      <c r="B97" s="86" t="s">
        <v>152</v>
      </c>
      <c r="C97" s="87"/>
      <c r="D97" s="87"/>
      <c r="E97" s="88"/>
      <c r="F97" s="17"/>
      <c r="G97" s="17"/>
      <c r="H97" s="17"/>
      <c r="I97" s="17"/>
      <c r="J97" s="55">
        <f t="shared" si="0"/>
      </c>
      <c r="K97" s="14">
        <f t="shared" si="2"/>
      </c>
    </row>
    <row r="98" spans="2:11" ht="25.5">
      <c r="B98" s="15" t="s">
        <v>26</v>
      </c>
      <c r="C98" s="15" t="s">
        <v>68</v>
      </c>
      <c r="D98" s="15" t="s">
        <v>106</v>
      </c>
      <c r="E98" s="16" t="s">
        <v>72</v>
      </c>
      <c r="F98" s="17">
        <v>2078953</v>
      </c>
      <c r="G98" s="17">
        <v>1843245</v>
      </c>
      <c r="H98" s="17">
        <v>1849745</v>
      </c>
      <c r="I98" s="17">
        <v>1849745</v>
      </c>
      <c r="J98" s="55">
        <f t="shared" si="0"/>
        <v>1</v>
      </c>
      <c r="K98" s="14">
        <f t="shared" si="2"/>
        <v>4.81011355235063E-07</v>
      </c>
    </row>
    <row r="99" spans="2:11" ht="25.5" hidden="1">
      <c r="B99" s="15"/>
      <c r="C99" s="15" t="s">
        <v>29</v>
      </c>
      <c r="D99" s="15" t="s">
        <v>106</v>
      </c>
      <c r="E99" s="16" t="s">
        <v>77</v>
      </c>
      <c r="F99" s="17">
        <v>21031</v>
      </c>
      <c r="G99" s="17"/>
      <c r="H99" s="17"/>
      <c r="I99" s="17"/>
      <c r="J99" s="55">
        <f aca="true" t="shared" si="4" ref="J99:J178">IF(H99&gt;0,I99/H99,"")</f>
      </c>
      <c r="K99" s="14" t="e">
        <f t="shared" si="2"/>
        <v>#VALUE!</v>
      </c>
    </row>
    <row r="100" spans="2:11" ht="25.5">
      <c r="B100" s="15"/>
      <c r="C100" s="15" t="s">
        <v>107</v>
      </c>
      <c r="D100" s="15" t="s">
        <v>106</v>
      </c>
      <c r="E100" s="16" t="s">
        <v>108</v>
      </c>
      <c r="F100" s="17">
        <v>182574</v>
      </c>
      <c r="G100" s="17">
        <v>213610</v>
      </c>
      <c r="H100" s="17">
        <v>213610</v>
      </c>
      <c r="I100" s="17">
        <v>213610</v>
      </c>
      <c r="J100" s="55">
        <f t="shared" si="4"/>
        <v>1</v>
      </c>
      <c r="K100" s="14">
        <f t="shared" si="2"/>
        <v>5.477231150108997E-06</v>
      </c>
    </row>
    <row r="101" spans="2:11" ht="32.25" customHeight="1" hidden="1">
      <c r="B101" s="15"/>
      <c r="C101" s="15"/>
      <c r="D101" s="15"/>
      <c r="E101" s="16"/>
      <c r="F101" s="17"/>
      <c r="G101" s="17"/>
      <c r="H101" s="17"/>
      <c r="I101" s="17"/>
      <c r="J101" s="55">
        <f t="shared" si="4"/>
      </c>
      <c r="K101" s="14">
        <f t="shared" si="2"/>
      </c>
    </row>
    <row r="102" spans="2:11" ht="12.75" customHeight="1">
      <c r="B102" s="102" t="s">
        <v>55</v>
      </c>
      <c r="C102" s="103"/>
      <c r="D102" s="103"/>
      <c r="E102" s="73"/>
      <c r="F102" s="18">
        <f>SUM(F98:F101)</f>
        <v>2282558</v>
      </c>
      <c r="G102" s="18">
        <f>SUM(G98:G101)</f>
        <v>2056855</v>
      </c>
      <c r="H102" s="18">
        <f>SUM(H98:H101)</f>
        <v>2063355</v>
      </c>
      <c r="I102" s="18">
        <f>SUM(I98:I101)</f>
        <v>2063355</v>
      </c>
      <c r="J102" s="55">
        <f t="shared" si="4"/>
        <v>1</v>
      </c>
      <c r="K102" s="14">
        <f t="shared" si="2"/>
        <v>4.3810496819796034E-07</v>
      </c>
    </row>
    <row r="103" spans="2:11" ht="12" customHeight="1">
      <c r="B103" s="80" t="s">
        <v>56</v>
      </c>
      <c r="C103" s="81"/>
      <c r="D103" s="81"/>
      <c r="E103" s="82"/>
      <c r="F103" s="19">
        <f>F102</f>
        <v>2282558</v>
      </c>
      <c r="G103" s="19">
        <f>G102</f>
        <v>2056855</v>
      </c>
      <c r="H103" s="19">
        <f>H102</f>
        <v>2063355</v>
      </c>
      <c r="I103" s="19">
        <f>I102</f>
        <v>2063355</v>
      </c>
      <c r="J103" s="55">
        <f t="shared" si="4"/>
        <v>1</v>
      </c>
      <c r="K103" s="14">
        <f t="shared" si="2"/>
        <v>4.3810496819796034E-07</v>
      </c>
    </row>
    <row r="104" spans="2:11" ht="12.75" customHeight="1">
      <c r="B104" s="86" t="s">
        <v>153</v>
      </c>
      <c r="C104" s="87"/>
      <c r="D104" s="87"/>
      <c r="E104" s="88"/>
      <c r="F104" s="33"/>
      <c r="G104" s="33"/>
      <c r="H104" s="33"/>
      <c r="I104" s="33"/>
      <c r="J104" s="55"/>
      <c r="K104" s="14"/>
    </row>
    <row r="105" spans="2:11" ht="12.75" hidden="1">
      <c r="B105" s="15"/>
      <c r="C105" s="15"/>
      <c r="D105" s="15"/>
      <c r="E105" s="16"/>
      <c r="F105" s="32"/>
      <c r="G105" s="32"/>
      <c r="H105" s="32"/>
      <c r="I105" s="32"/>
      <c r="J105" s="55">
        <f t="shared" si="4"/>
      </c>
      <c r="K105" s="14">
        <f aca="true" t="shared" si="5" ref="K105:K134">IF(F105&gt;0,J105/F105,"")</f>
      </c>
    </row>
    <row r="106" spans="2:11" ht="12.75" customHeight="1" hidden="1">
      <c r="B106" s="86"/>
      <c r="C106" s="87"/>
      <c r="D106" s="87"/>
      <c r="E106" s="88"/>
      <c r="F106" s="32"/>
      <c r="G106" s="32"/>
      <c r="H106" s="32"/>
      <c r="I106" s="32"/>
      <c r="J106" s="55">
        <f t="shared" si="4"/>
      </c>
      <c r="K106" s="14">
        <f t="shared" si="5"/>
      </c>
    </row>
    <row r="107" spans="2:11" ht="12.75" customHeight="1" hidden="1">
      <c r="B107" s="15"/>
      <c r="C107" s="15"/>
      <c r="D107" s="15"/>
      <c r="E107" s="31"/>
      <c r="F107" s="17"/>
      <c r="G107" s="17"/>
      <c r="H107" s="17"/>
      <c r="I107" s="17"/>
      <c r="J107" s="55">
        <f t="shared" si="4"/>
      </c>
      <c r="K107" s="14">
        <f t="shared" si="5"/>
      </c>
    </row>
    <row r="108" spans="2:11" ht="12.75" customHeight="1" hidden="1">
      <c r="B108" s="86"/>
      <c r="C108" s="106"/>
      <c r="D108" s="106"/>
      <c r="E108" s="107"/>
      <c r="F108" s="34">
        <f>F107</f>
        <v>0</v>
      </c>
      <c r="G108" s="34"/>
      <c r="H108" s="34"/>
      <c r="I108" s="34"/>
      <c r="J108" s="55">
        <f t="shared" si="4"/>
      </c>
      <c r="K108" s="14">
        <f t="shared" si="5"/>
      </c>
    </row>
    <row r="109" spans="2:11" ht="12.75" customHeight="1" hidden="1">
      <c r="B109" s="15" t="s">
        <v>31</v>
      </c>
      <c r="C109" s="15" t="s">
        <v>74</v>
      </c>
      <c r="D109" s="15" t="s">
        <v>109</v>
      </c>
      <c r="E109" s="16" t="s">
        <v>110</v>
      </c>
      <c r="F109" s="17">
        <v>2015</v>
      </c>
      <c r="G109" s="17"/>
      <c r="H109" s="17"/>
      <c r="I109" s="17"/>
      <c r="J109" s="55">
        <f t="shared" si="4"/>
      </c>
      <c r="K109" s="14" t="e">
        <f t="shared" si="5"/>
        <v>#VALUE!</v>
      </c>
    </row>
    <row r="110" spans="2:11" ht="25.5" customHeight="1">
      <c r="B110" s="15" t="s">
        <v>170</v>
      </c>
      <c r="C110" s="15" t="s">
        <v>206</v>
      </c>
      <c r="D110" s="15" t="s">
        <v>113</v>
      </c>
      <c r="E110" s="16" t="s">
        <v>207</v>
      </c>
      <c r="F110" s="17"/>
      <c r="G110" s="17">
        <v>0</v>
      </c>
      <c r="H110" s="17">
        <v>1350000</v>
      </c>
      <c r="I110" s="17">
        <v>1291961</v>
      </c>
      <c r="J110" s="55">
        <f t="shared" si="4"/>
        <v>0.9570081481481482</v>
      </c>
      <c r="K110" s="14"/>
    </row>
    <row r="111" spans="2:11" ht="12.75" customHeight="1">
      <c r="B111" s="15" t="s">
        <v>18</v>
      </c>
      <c r="C111" s="15" t="s">
        <v>19</v>
      </c>
      <c r="D111" s="15" t="s">
        <v>113</v>
      </c>
      <c r="E111" s="16" t="s">
        <v>180</v>
      </c>
      <c r="F111" s="17"/>
      <c r="G111" s="17">
        <v>0</v>
      </c>
      <c r="H111" s="17">
        <v>130000</v>
      </c>
      <c r="I111" s="17">
        <v>130000</v>
      </c>
      <c r="J111" s="55">
        <f t="shared" si="4"/>
        <v>1</v>
      </c>
      <c r="K111" s="14"/>
    </row>
    <row r="112" spans="2:11" ht="12.75" customHeight="1">
      <c r="B112" s="15" t="s">
        <v>31</v>
      </c>
      <c r="C112" s="15" t="s">
        <v>74</v>
      </c>
      <c r="D112" s="15" t="s">
        <v>109</v>
      </c>
      <c r="E112" s="16" t="s">
        <v>110</v>
      </c>
      <c r="F112" s="17"/>
      <c r="G112" s="17">
        <v>0</v>
      </c>
      <c r="H112" s="17">
        <v>2981</v>
      </c>
      <c r="I112" s="17">
        <v>2981</v>
      </c>
      <c r="J112" s="55">
        <f t="shared" si="4"/>
        <v>1</v>
      </c>
      <c r="K112" s="14"/>
    </row>
    <row r="113" spans="2:11" ht="38.25" customHeight="1">
      <c r="B113" s="15"/>
      <c r="C113" s="15" t="s">
        <v>181</v>
      </c>
      <c r="D113" s="15" t="s">
        <v>113</v>
      </c>
      <c r="E113" s="16" t="s">
        <v>214</v>
      </c>
      <c r="F113" s="17"/>
      <c r="G113" s="17">
        <v>0</v>
      </c>
      <c r="H113" s="17">
        <v>67068</v>
      </c>
      <c r="I113" s="17">
        <v>66865</v>
      </c>
      <c r="J113" s="55">
        <f t="shared" si="4"/>
        <v>0.9969732212083259</v>
      </c>
      <c r="K113" s="14"/>
    </row>
    <row r="114" spans="2:11" ht="23.25" customHeight="1">
      <c r="B114" s="15"/>
      <c r="C114" s="15" t="s">
        <v>190</v>
      </c>
      <c r="D114" s="15" t="s">
        <v>109</v>
      </c>
      <c r="E114" s="16" t="s">
        <v>197</v>
      </c>
      <c r="F114" s="17"/>
      <c r="G114" s="17">
        <v>0</v>
      </c>
      <c r="H114" s="17">
        <v>25681</v>
      </c>
      <c r="I114" s="17">
        <v>24162</v>
      </c>
      <c r="J114" s="55">
        <f t="shared" si="4"/>
        <v>0.9408512129589969</v>
      </c>
      <c r="K114" s="14"/>
    </row>
    <row r="115" spans="2:11" ht="23.25" customHeight="1">
      <c r="B115" s="15" t="s">
        <v>95</v>
      </c>
      <c r="C115" s="15" t="s">
        <v>122</v>
      </c>
      <c r="D115" s="15" t="s">
        <v>109</v>
      </c>
      <c r="E115" s="16" t="s">
        <v>221</v>
      </c>
      <c r="F115" s="17">
        <v>66000</v>
      </c>
      <c r="G115" s="17">
        <v>257000</v>
      </c>
      <c r="H115" s="17">
        <v>383265</v>
      </c>
      <c r="I115" s="17">
        <v>383265</v>
      </c>
      <c r="J115" s="55">
        <f t="shared" si="4"/>
        <v>1</v>
      </c>
      <c r="K115" s="14">
        <f t="shared" si="5"/>
        <v>1.5151515151515151E-05</v>
      </c>
    </row>
    <row r="116" spans="2:11" ht="23.25" customHeight="1">
      <c r="B116" s="15"/>
      <c r="C116" s="15" t="s">
        <v>120</v>
      </c>
      <c r="D116" s="15" t="s">
        <v>109</v>
      </c>
      <c r="E116" s="16" t="s">
        <v>222</v>
      </c>
      <c r="F116" s="17">
        <v>70600</v>
      </c>
      <c r="G116" s="17">
        <v>120000</v>
      </c>
      <c r="H116" s="17">
        <v>129000</v>
      </c>
      <c r="I116" s="17">
        <v>129000</v>
      </c>
      <c r="J116" s="55">
        <f>IF(H116&gt;0,I116/H116,"")</f>
        <v>1</v>
      </c>
      <c r="K116" s="14"/>
    </row>
    <row r="117" spans="2:11" ht="23.25" customHeight="1">
      <c r="B117" s="15"/>
      <c r="C117" s="15" t="s">
        <v>175</v>
      </c>
      <c r="D117" s="15" t="s">
        <v>109</v>
      </c>
      <c r="E117" s="16" t="s">
        <v>179</v>
      </c>
      <c r="F117" s="17">
        <v>70600</v>
      </c>
      <c r="G117" s="17">
        <v>19000</v>
      </c>
      <c r="H117" s="17">
        <v>80000</v>
      </c>
      <c r="I117" s="17">
        <v>80000</v>
      </c>
      <c r="J117" s="55">
        <f>IF(H117&gt;0,I117/H117,"")</f>
        <v>1</v>
      </c>
      <c r="K117" s="14"/>
    </row>
    <row r="118" spans="2:11" ht="12.75" customHeight="1">
      <c r="B118" s="15" t="s">
        <v>176</v>
      </c>
      <c r="C118" s="15" t="s">
        <v>177</v>
      </c>
      <c r="D118" s="15" t="s">
        <v>109</v>
      </c>
      <c r="E118" s="16" t="s">
        <v>178</v>
      </c>
      <c r="F118" s="17">
        <v>70600</v>
      </c>
      <c r="G118" s="17">
        <v>0</v>
      </c>
      <c r="H118" s="17">
        <v>92369</v>
      </c>
      <c r="I118" s="17">
        <v>92369</v>
      </c>
      <c r="J118" s="61">
        <f t="shared" si="4"/>
        <v>1</v>
      </c>
      <c r="K118" s="14">
        <f t="shared" si="5"/>
        <v>1.4164305949008499E-05</v>
      </c>
    </row>
    <row r="119" spans="2:11" ht="12.75" hidden="1">
      <c r="B119" s="15" t="s">
        <v>111</v>
      </c>
      <c r="C119" s="15" t="s">
        <v>112</v>
      </c>
      <c r="D119" s="15" t="s">
        <v>113</v>
      </c>
      <c r="E119" s="16" t="s">
        <v>114</v>
      </c>
      <c r="F119" s="17">
        <v>450000</v>
      </c>
      <c r="G119" s="17"/>
      <c r="H119" s="17"/>
      <c r="I119" s="17"/>
      <c r="J119" s="61">
        <f t="shared" si="4"/>
      </c>
      <c r="K119" s="14" t="e">
        <f t="shared" si="5"/>
        <v>#VALUE!</v>
      </c>
    </row>
    <row r="120" spans="2:11" ht="12.75" customHeight="1" hidden="1">
      <c r="B120" s="86"/>
      <c r="C120" s="87"/>
      <c r="D120" s="87"/>
      <c r="E120" s="88"/>
      <c r="F120" s="18">
        <f>SUM(F109:F119)</f>
        <v>729815</v>
      </c>
      <c r="G120" s="18"/>
      <c r="H120" s="18"/>
      <c r="I120" s="18"/>
      <c r="J120" s="61">
        <f t="shared" si="4"/>
      </c>
      <c r="K120" s="14" t="e">
        <f t="shared" si="5"/>
        <v>#VALUE!</v>
      </c>
    </row>
    <row r="121" spans="2:11" ht="12.75" hidden="1">
      <c r="B121" s="15"/>
      <c r="C121" s="15"/>
      <c r="D121" s="15"/>
      <c r="E121" s="16"/>
      <c r="F121" s="17"/>
      <c r="G121" s="17"/>
      <c r="H121" s="17"/>
      <c r="I121" s="17"/>
      <c r="J121" s="61">
        <f t="shared" si="4"/>
      </c>
      <c r="K121" s="14">
        <f t="shared" si="5"/>
      </c>
    </row>
    <row r="122" spans="2:11" ht="12.75" hidden="1">
      <c r="B122" s="15"/>
      <c r="C122" s="15"/>
      <c r="D122" s="15"/>
      <c r="E122" s="16"/>
      <c r="F122" s="17"/>
      <c r="G122" s="17"/>
      <c r="H122" s="17"/>
      <c r="I122" s="17"/>
      <c r="J122" s="61">
        <f t="shared" si="4"/>
      </c>
      <c r="K122" s="14">
        <f t="shared" si="5"/>
      </c>
    </row>
    <row r="123" spans="2:11" ht="12.75" hidden="1">
      <c r="B123" s="15"/>
      <c r="C123" s="15"/>
      <c r="D123" s="15"/>
      <c r="E123" s="16"/>
      <c r="F123" s="17"/>
      <c r="G123" s="17"/>
      <c r="H123" s="17"/>
      <c r="I123" s="17"/>
      <c r="J123" s="61">
        <f t="shared" si="4"/>
      </c>
      <c r="K123" s="14">
        <f t="shared" si="5"/>
      </c>
    </row>
    <row r="124" spans="2:11" ht="12.75" customHeight="1" hidden="1">
      <c r="B124" s="86"/>
      <c r="C124" s="87"/>
      <c r="D124" s="87"/>
      <c r="E124" s="88"/>
      <c r="F124" s="18">
        <f>SUM(F121:F123)</f>
        <v>0</v>
      </c>
      <c r="G124" s="18"/>
      <c r="H124" s="18"/>
      <c r="I124" s="18"/>
      <c r="J124" s="61">
        <f t="shared" si="4"/>
      </c>
      <c r="K124" s="14">
        <f t="shared" si="5"/>
      </c>
    </row>
    <row r="125" spans="2:11" ht="12.75" customHeight="1">
      <c r="B125" s="80" t="s">
        <v>32</v>
      </c>
      <c r="C125" s="81"/>
      <c r="D125" s="81"/>
      <c r="E125" s="82"/>
      <c r="F125" s="19">
        <f>SUM(F109:F119)</f>
        <v>729815</v>
      </c>
      <c r="G125" s="19">
        <f>SUM(G110:G118)</f>
        <v>396000</v>
      </c>
      <c r="H125" s="19">
        <f>SUM(H110:H118)</f>
        <v>2260364</v>
      </c>
      <c r="I125" s="19">
        <f>SUM(I110:I118)</f>
        <v>2200603</v>
      </c>
      <c r="J125" s="61">
        <f t="shared" si="4"/>
        <v>0.9735613379084077</v>
      </c>
      <c r="K125" s="14">
        <f t="shared" si="5"/>
        <v>1.3339837327383073E-06</v>
      </c>
    </row>
    <row r="126" spans="2:11" ht="12.75" customHeight="1">
      <c r="B126" s="86" t="s">
        <v>154</v>
      </c>
      <c r="C126" s="87"/>
      <c r="D126" s="87"/>
      <c r="E126" s="88"/>
      <c r="F126" s="17"/>
      <c r="G126" s="17"/>
      <c r="H126" s="17"/>
      <c r="I126" s="17"/>
      <c r="J126" s="55">
        <f t="shared" si="4"/>
      </c>
      <c r="K126" s="14">
        <f t="shared" si="5"/>
      </c>
    </row>
    <row r="127" spans="2:11" ht="12.75" customHeight="1" hidden="1">
      <c r="B127" s="15"/>
      <c r="C127" s="15"/>
      <c r="D127" s="15"/>
      <c r="E127" s="16"/>
      <c r="F127" s="17"/>
      <c r="G127" s="17"/>
      <c r="H127" s="17"/>
      <c r="I127" s="17"/>
      <c r="J127" s="55">
        <f t="shared" si="4"/>
      </c>
      <c r="K127" s="14">
        <f t="shared" si="5"/>
      </c>
    </row>
    <row r="128" spans="2:11" ht="12.75" hidden="1">
      <c r="B128" s="15"/>
      <c r="C128" s="15"/>
      <c r="D128" s="15"/>
      <c r="E128" s="16"/>
      <c r="F128" s="17"/>
      <c r="G128" s="17"/>
      <c r="H128" s="17"/>
      <c r="I128" s="17"/>
      <c r="J128" s="55">
        <f t="shared" si="4"/>
      </c>
      <c r="K128" s="14">
        <f t="shared" si="5"/>
      </c>
    </row>
    <row r="129" spans="2:11" ht="12.75" customHeight="1" hidden="1">
      <c r="B129" s="86"/>
      <c r="C129" s="87"/>
      <c r="D129" s="87"/>
      <c r="E129" s="88"/>
      <c r="F129" s="18">
        <f>SUM(F127:F128)</f>
        <v>0</v>
      </c>
      <c r="G129" s="18"/>
      <c r="H129" s="18"/>
      <c r="I129" s="18"/>
      <c r="J129" s="55">
        <f t="shared" si="4"/>
      </c>
      <c r="K129" s="14">
        <f t="shared" si="5"/>
      </c>
    </row>
    <row r="130" spans="2:11" ht="12.75" customHeight="1" hidden="1">
      <c r="B130" s="15"/>
      <c r="C130" s="15"/>
      <c r="D130" s="15"/>
      <c r="E130" s="31"/>
      <c r="F130" s="17"/>
      <c r="G130" s="17"/>
      <c r="H130" s="17"/>
      <c r="I130" s="17"/>
      <c r="J130" s="55">
        <f t="shared" si="4"/>
      </c>
      <c r="K130" s="14">
        <f t="shared" si="5"/>
      </c>
    </row>
    <row r="131" spans="2:11" ht="12.75" customHeight="1" hidden="1">
      <c r="B131" s="86"/>
      <c r="C131" s="106"/>
      <c r="D131" s="106"/>
      <c r="E131" s="107"/>
      <c r="F131" s="18"/>
      <c r="G131" s="18"/>
      <c r="H131" s="18"/>
      <c r="I131" s="18"/>
      <c r="J131" s="55">
        <f t="shared" si="4"/>
      </c>
      <c r="K131" s="14">
        <f t="shared" si="5"/>
      </c>
    </row>
    <row r="132" spans="2:11" ht="39" customHeight="1">
      <c r="B132" s="70" t="s">
        <v>202</v>
      </c>
      <c r="C132" s="71" t="s">
        <v>203</v>
      </c>
      <c r="D132" s="51">
        <v>2010</v>
      </c>
      <c r="E132" s="49" t="s">
        <v>204</v>
      </c>
      <c r="F132" s="18"/>
      <c r="G132" s="69">
        <v>0</v>
      </c>
      <c r="H132" s="69">
        <v>64</v>
      </c>
      <c r="I132" s="69">
        <v>62</v>
      </c>
      <c r="J132" s="55"/>
      <c r="K132" s="14"/>
    </row>
    <row r="133" spans="2:11" ht="38.25">
      <c r="B133" s="15" t="s">
        <v>95</v>
      </c>
      <c r="C133" s="15" t="s">
        <v>96</v>
      </c>
      <c r="D133" s="15" t="s">
        <v>115</v>
      </c>
      <c r="E133" s="16" t="s">
        <v>223</v>
      </c>
      <c r="F133" s="17">
        <v>10000</v>
      </c>
      <c r="G133" s="17">
        <v>8000</v>
      </c>
      <c r="H133" s="17">
        <v>8400</v>
      </c>
      <c r="I133" s="17">
        <v>8400</v>
      </c>
      <c r="J133" s="55">
        <f t="shared" si="4"/>
        <v>1</v>
      </c>
      <c r="K133" s="14">
        <f t="shared" si="5"/>
        <v>0.0001</v>
      </c>
    </row>
    <row r="134" spans="2:11" ht="51">
      <c r="B134" s="15"/>
      <c r="C134" s="15" t="s">
        <v>116</v>
      </c>
      <c r="D134" s="15" t="s">
        <v>115</v>
      </c>
      <c r="E134" s="16" t="s">
        <v>224</v>
      </c>
      <c r="F134" s="17">
        <v>583400</v>
      </c>
      <c r="G134" s="17">
        <v>2024000</v>
      </c>
      <c r="H134" s="17">
        <v>1395000</v>
      </c>
      <c r="I134" s="17">
        <v>1381225</v>
      </c>
      <c r="J134" s="55">
        <f t="shared" si="4"/>
        <v>0.9901254480286739</v>
      </c>
      <c r="K134" s="14">
        <f t="shared" si="5"/>
        <v>1.697163949312091E-06</v>
      </c>
    </row>
    <row r="135" spans="2:11" ht="12.75" hidden="1">
      <c r="B135" s="15"/>
      <c r="C135" s="15"/>
      <c r="D135" s="15" t="s">
        <v>117</v>
      </c>
      <c r="E135" s="16" t="s">
        <v>118</v>
      </c>
      <c r="F135" s="17">
        <v>9000</v>
      </c>
      <c r="G135" s="17"/>
      <c r="H135" s="17"/>
      <c r="I135" s="17"/>
      <c r="J135" s="55">
        <f t="shared" si="4"/>
      </c>
      <c r="K135" s="14"/>
    </row>
    <row r="136" spans="2:11" ht="12.75" hidden="1">
      <c r="B136" s="15"/>
      <c r="C136" s="15"/>
      <c r="D136" s="15" t="s">
        <v>117</v>
      </c>
      <c r="E136" s="16" t="s">
        <v>192</v>
      </c>
      <c r="F136" s="17"/>
      <c r="G136" s="17">
        <v>0</v>
      </c>
      <c r="H136" s="17"/>
      <c r="I136" s="17"/>
      <c r="J136" s="55">
        <f t="shared" si="4"/>
      </c>
      <c r="K136" s="14"/>
    </row>
    <row r="137" spans="2:11" ht="74.25" customHeight="1">
      <c r="B137" s="15"/>
      <c r="C137" s="15" t="s">
        <v>119</v>
      </c>
      <c r="D137" s="15" t="s">
        <v>115</v>
      </c>
      <c r="E137" s="16" t="s">
        <v>121</v>
      </c>
      <c r="F137" s="17">
        <v>20000</v>
      </c>
      <c r="G137" s="17">
        <v>20000</v>
      </c>
      <c r="H137" s="17">
        <v>20500</v>
      </c>
      <c r="I137" s="17">
        <v>19033</v>
      </c>
      <c r="J137" s="55">
        <f t="shared" si="4"/>
        <v>0.928439024390244</v>
      </c>
      <c r="K137" s="14">
        <f aca="true" t="shared" si="6" ref="K137:K153">IF(F137&gt;0,J137/F137,"")</f>
        <v>4.6421951219512196E-05</v>
      </c>
    </row>
    <row r="138" spans="2:11" ht="24" customHeight="1">
      <c r="B138" s="15"/>
      <c r="C138" s="15" t="s">
        <v>122</v>
      </c>
      <c r="D138" s="15" t="s">
        <v>115</v>
      </c>
      <c r="E138" s="16" t="s">
        <v>221</v>
      </c>
      <c r="F138" s="17">
        <v>221000</v>
      </c>
      <c r="G138" s="17">
        <v>194000</v>
      </c>
      <c r="H138" s="17">
        <v>204640</v>
      </c>
      <c r="I138" s="17">
        <v>202522</v>
      </c>
      <c r="J138" s="55">
        <f>IF(H138&gt;0,I138/H138,"")</f>
        <v>0.9896501172791243</v>
      </c>
      <c r="K138" s="14"/>
    </row>
    <row r="139" spans="2:11" ht="25.5" customHeight="1">
      <c r="B139" s="15"/>
      <c r="C139" s="15" t="s">
        <v>216</v>
      </c>
      <c r="D139" s="15" t="s">
        <v>115</v>
      </c>
      <c r="E139" s="3" t="s">
        <v>225</v>
      </c>
      <c r="F139" s="17">
        <v>221000</v>
      </c>
      <c r="G139" s="17">
        <v>0</v>
      </c>
      <c r="H139" s="17">
        <v>36500</v>
      </c>
      <c r="I139" s="17">
        <v>36500</v>
      </c>
      <c r="J139" s="55">
        <f t="shared" si="4"/>
        <v>1</v>
      </c>
      <c r="K139" s="14">
        <f t="shared" si="6"/>
        <v>4.5248868778280546E-06</v>
      </c>
    </row>
    <row r="140" spans="2:11" ht="25.5" customHeight="1" hidden="1">
      <c r="B140" s="15"/>
      <c r="C140" s="15" t="s">
        <v>120</v>
      </c>
      <c r="D140" s="15" t="s">
        <v>115</v>
      </c>
      <c r="E140" s="16" t="s">
        <v>123</v>
      </c>
      <c r="F140" s="17">
        <v>43400</v>
      </c>
      <c r="G140" s="17"/>
      <c r="H140" s="17"/>
      <c r="I140" s="17"/>
      <c r="J140" s="55">
        <f t="shared" si="4"/>
      </c>
      <c r="K140" s="14" t="e">
        <f t="shared" si="6"/>
        <v>#VALUE!</v>
      </c>
    </row>
    <row r="141" spans="2:11" ht="25.5" customHeight="1" hidden="1">
      <c r="B141" s="15"/>
      <c r="C141" s="15" t="s">
        <v>124</v>
      </c>
      <c r="D141" s="15" t="s">
        <v>115</v>
      </c>
      <c r="E141" s="16" t="s">
        <v>125</v>
      </c>
      <c r="F141" s="17">
        <v>3270</v>
      </c>
      <c r="G141" s="17"/>
      <c r="H141" s="17"/>
      <c r="I141" s="17"/>
      <c r="J141" s="55">
        <f t="shared" si="4"/>
      </c>
      <c r="K141" s="14" t="e">
        <f t="shared" si="6"/>
        <v>#VALUE!</v>
      </c>
    </row>
    <row r="142" spans="2:11" ht="12.75" customHeight="1" hidden="1">
      <c r="B142" s="15"/>
      <c r="C142" s="15"/>
      <c r="D142" s="15"/>
      <c r="E142" s="16"/>
      <c r="F142" s="17"/>
      <c r="G142" s="17"/>
      <c r="H142" s="17"/>
      <c r="I142" s="17"/>
      <c r="J142" s="55">
        <f t="shared" si="4"/>
      </c>
      <c r="K142" s="14">
        <f t="shared" si="6"/>
      </c>
    </row>
    <row r="143" spans="2:11" ht="12.75" customHeight="1">
      <c r="B143" s="102" t="s">
        <v>156</v>
      </c>
      <c r="C143" s="103"/>
      <c r="D143" s="103"/>
      <c r="E143" s="73"/>
      <c r="F143" s="18">
        <f>SUM(F133:F141)</f>
        <v>1111070</v>
      </c>
      <c r="G143" s="18">
        <f>SUM(G132:G141)</f>
        <v>2246000</v>
      </c>
      <c r="H143" s="18">
        <f>SUM(H132:H141)</f>
        <v>1665104</v>
      </c>
      <c r="I143" s="18">
        <f>SUM(I132:I141)</f>
        <v>1647742</v>
      </c>
      <c r="J143" s="55">
        <f t="shared" si="4"/>
        <v>0.9895730236669902</v>
      </c>
      <c r="K143" s="14">
        <f t="shared" si="6"/>
        <v>8.906486753012773E-07</v>
      </c>
    </row>
    <row r="144" spans="2:11" ht="12.75" hidden="1">
      <c r="B144" s="15"/>
      <c r="C144" s="15"/>
      <c r="D144" s="15"/>
      <c r="E144" s="16"/>
      <c r="F144" s="17"/>
      <c r="G144" s="17"/>
      <c r="H144" s="17"/>
      <c r="I144" s="17"/>
      <c r="J144" s="55">
        <f t="shared" si="4"/>
      </c>
      <c r="K144" s="14">
        <f t="shared" si="6"/>
      </c>
    </row>
    <row r="145" spans="2:11" ht="12.75" customHeight="1" hidden="1">
      <c r="B145" s="15" t="s">
        <v>22</v>
      </c>
      <c r="C145" s="15" t="s">
        <v>35</v>
      </c>
      <c r="D145" s="15" t="s">
        <v>5</v>
      </c>
      <c r="E145" s="16" t="s">
        <v>36</v>
      </c>
      <c r="F145" s="17"/>
      <c r="G145" s="17"/>
      <c r="H145" s="17"/>
      <c r="I145" s="17"/>
      <c r="J145" s="55">
        <f t="shared" si="4"/>
      </c>
      <c r="K145" s="14">
        <f t="shared" si="6"/>
      </c>
    </row>
    <row r="146" spans="2:11" ht="12.75">
      <c r="B146" s="15" t="s">
        <v>22</v>
      </c>
      <c r="C146" s="15" t="s">
        <v>64</v>
      </c>
      <c r="D146" s="15" t="s">
        <v>115</v>
      </c>
      <c r="E146" s="16" t="s">
        <v>37</v>
      </c>
      <c r="F146" s="17">
        <v>36338</v>
      </c>
      <c r="G146" s="17">
        <v>37762</v>
      </c>
      <c r="H146" s="17">
        <v>37762</v>
      </c>
      <c r="I146" s="17">
        <v>37762</v>
      </c>
      <c r="J146" s="55">
        <f t="shared" si="4"/>
        <v>1</v>
      </c>
      <c r="K146" s="14">
        <f t="shared" si="6"/>
        <v>2.751940117783037E-05</v>
      </c>
    </row>
    <row r="147" spans="2:11" ht="12.75" customHeight="1">
      <c r="B147" s="102" t="s">
        <v>38</v>
      </c>
      <c r="C147" s="103"/>
      <c r="D147" s="103"/>
      <c r="E147" s="73"/>
      <c r="F147" s="18">
        <f>SUM(F144:F146)</f>
        <v>36338</v>
      </c>
      <c r="G147" s="18">
        <f>SUM(G144:G146)</f>
        <v>37762</v>
      </c>
      <c r="H147" s="18">
        <f>SUM(H144:H146)</f>
        <v>37762</v>
      </c>
      <c r="I147" s="18">
        <f>SUM(I144:I146)</f>
        <v>37762</v>
      </c>
      <c r="J147" s="55">
        <f t="shared" si="4"/>
        <v>1</v>
      </c>
      <c r="K147" s="14">
        <f t="shared" si="6"/>
        <v>2.751940117783037E-05</v>
      </c>
    </row>
    <row r="148" spans="2:11" ht="12.75" customHeight="1">
      <c r="B148" s="15" t="s">
        <v>39</v>
      </c>
      <c r="C148" s="15" t="s">
        <v>40</v>
      </c>
      <c r="D148" s="15" t="s">
        <v>115</v>
      </c>
      <c r="E148" s="16" t="s">
        <v>41</v>
      </c>
      <c r="F148" s="18"/>
      <c r="G148" s="69">
        <v>700</v>
      </c>
      <c r="H148" s="69">
        <v>3400</v>
      </c>
      <c r="I148" s="69">
        <v>3400</v>
      </c>
      <c r="J148" s="55">
        <f t="shared" si="4"/>
        <v>1</v>
      </c>
      <c r="K148" s="14"/>
    </row>
    <row r="149" spans="2:11" ht="12.75">
      <c r="B149" s="15"/>
      <c r="C149" s="15"/>
      <c r="D149" s="15" t="s">
        <v>117</v>
      </c>
      <c r="E149" s="16" t="s">
        <v>41</v>
      </c>
      <c r="F149" s="17">
        <v>700</v>
      </c>
      <c r="G149" s="17">
        <v>9000</v>
      </c>
      <c r="H149" s="17">
        <v>6300</v>
      </c>
      <c r="I149" s="17">
        <v>6300</v>
      </c>
      <c r="J149" s="55">
        <f t="shared" si="4"/>
        <v>1</v>
      </c>
      <c r="K149" s="14">
        <f t="shared" si="6"/>
        <v>0.0014285714285714286</v>
      </c>
    </row>
    <row r="150" spans="2:11" ht="12.75" customHeight="1">
      <c r="B150" s="102" t="s">
        <v>57</v>
      </c>
      <c r="C150" s="103"/>
      <c r="D150" s="103"/>
      <c r="E150" s="73"/>
      <c r="F150" s="18">
        <f>F149</f>
        <v>700</v>
      </c>
      <c r="G150" s="18">
        <f>SUM(G148:G149)</f>
        <v>9700</v>
      </c>
      <c r="H150" s="18">
        <f>SUM(H148:H149)</f>
        <v>9700</v>
      </c>
      <c r="I150" s="18">
        <f>SUM(I148:I149)</f>
        <v>9700</v>
      </c>
      <c r="J150" s="55">
        <f t="shared" si="4"/>
        <v>1</v>
      </c>
      <c r="K150" s="14">
        <f t="shared" si="6"/>
        <v>0.0014285714285714286</v>
      </c>
    </row>
    <row r="151" spans="2:11" ht="12.75">
      <c r="B151" s="15" t="s">
        <v>42</v>
      </c>
      <c r="C151" s="15" t="s">
        <v>43</v>
      </c>
      <c r="D151" s="15" t="s">
        <v>115</v>
      </c>
      <c r="E151" s="16" t="s">
        <v>44</v>
      </c>
      <c r="F151" s="17">
        <v>500</v>
      </c>
      <c r="G151" s="17">
        <v>500</v>
      </c>
      <c r="H151" s="17">
        <v>500</v>
      </c>
      <c r="I151" s="17">
        <v>500</v>
      </c>
      <c r="J151" s="55">
        <f t="shared" si="4"/>
        <v>1</v>
      </c>
      <c r="K151" s="14">
        <f t="shared" si="6"/>
        <v>0.002</v>
      </c>
    </row>
    <row r="152" spans="2:11" ht="12.75" customHeight="1">
      <c r="B152" s="102" t="s">
        <v>45</v>
      </c>
      <c r="C152" s="103"/>
      <c r="D152" s="103"/>
      <c r="E152" s="73"/>
      <c r="F152" s="18">
        <f>F151</f>
        <v>500</v>
      </c>
      <c r="G152" s="18">
        <f>G151</f>
        <v>500</v>
      </c>
      <c r="H152" s="18">
        <f>H151</f>
        <v>500</v>
      </c>
      <c r="I152" s="18">
        <f>I151</f>
        <v>500</v>
      </c>
      <c r="J152" s="55">
        <f t="shared" si="4"/>
        <v>1</v>
      </c>
      <c r="K152" s="14">
        <f t="shared" si="6"/>
        <v>0.002</v>
      </c>
    </row>
    <row r="153" spans="2:11" ht="12.75">
      <c r="B153" s="15" t="s">
        <v>46</v>
      </c>
      <c r="C153" s="15" t="s">
        <v>69</v>
      </c>
      <c r="D153" s="15" t="s">
        <v>115</v>
      </c>
      <c r="E153" s="16" t="s">
        <v>47</v>
      </c>
      <c r="F153" s="17">
        <v>1261</v>
      </c>
      <c r="G153" s="17">
        <v>1254</v>
      </c>
      <c r="H153" s="17">
        <v>1254</v>
      </c>
      <c r="I153" s="17">
        <v>1254</v>
      </c>
      <c r="J153" s="55">
        <f t="shared" si="4"/>
        <v>1</v>
      </c>
      <c r="K153" s="14">
        <f t="shared" si="6"/>
        <v>0.0007930214115781126</v>
      </c>
    </row>
    <row r="154" spans="2:11" ht="12.75" hidden="1">
      <c r="B154" s="15"/>
      <c r="C154" s="15"/>
      <c r="D154" s="15"/>
      <c r="E154" s="16"/>
      <c r="F154" s="17"/>
      <c r="G154" s="17"/>
      <c r="H154" s="17"/>
      <c r="I154" s="17"/>
      <c r="J154" s="55">
        <f t="shared" si="4"/>
      </c>
      <c r="K154" s="14"/>
    </row>
    <row r="155" spans="2:11" ht="12.75" hidden="1">
      <c r="B155" s="15"/>
      <c r="C155" s="15" t="s">
        <v>127</v>
      </c>
      <c r="D155" s="15" t="s">
        <v>115</v>
      </c>
      <c r="E155" s="16" t="s">
        <v>128</v>
      </c>
      <c r="F155" s="17">
        <v>18853</v>
      </c>
      <c r="G155" s="17"/>
      <c r="H155" s="17"/>
      <c r="I155" s="17"/>
      <c r="J155" s="55">
        <f t="shared" si="4"/>
      </c>
      <c r="K155" s="14"/>
    </row>
    <row r="156" spans="2:11" ht="25.5" hidden="1">
      <c r="B156" s="15"/>
      <c r="C156" s="15" t="s">
        <v>70</v>
      </c>
      <c r="D156" s="15" t="s">
        <v>115</v>
      </c>
      <c r="E156" s="16" t="s">
        <v>71</v>
      </c>
      <c r="F156" s="17">
        <v>4446</v>
      </c>
      <c r="G156" s="17"/>
      <c r="H156" s="17"/>
      <c r="I156" s="17"/>
      <c r="J156" s="55">
        <f t="shared" si="4"/>
      </c>
      <c r="K156" s="14"/>
    </row>
    <row r="157" spans="2:11" ht="26.25" customHeight="1" hidden="1">
      <c r="B157" s="15"/>
      <c r="C157" s="15" t="s">
        <v>129</v>
      </c>
      <c r="D157" s="15" t="s">
        <v>115</v>
      </c>
      <c r="E157" s="16" t="s">
        <v>130</v>
      </c>
      <c r="F157" s="17">
        <v>13867</v>
      </c>
      <c r="G157" s="17"/>
      <c r="H157" s="17"/>
      <c r="I157" s="17"/>
      <c r="J157" s="55">
        <f t="shared" si="4"/>
      </c>
      <c r="K157" s="14" t="e">
        <f aca="true" t="shared" si="7" ref="K157:K188">IF(F157&gt;0,J157/F157,"")</f>
        <v>#VALUE!</v>
      </c>
    </row>
    <row r="158" spans="2:11" ht="22.5" customHeight="1" hidden="1">
      <c r="B158" s="15"/>
      <c r="C158" s="15" t="s">
        <v>193</v>
      </c>
      <c r="D158" s="15" t="s">
        <v>115</v>
      </c>
      <c r="E158" s="30" t="s">
        <v>196</v>
      </c>
      <c r="F158" s="17"/>
      <c r="G158" s="17">
        <v>0</v>
      </c>
      <c r="H158" s="17"/>
      <c r="I158" s="17"/>
      <c r="J158" s="55">
        <f t="shared" si="4"/>
      </c>
      <c r="K158" s="14"/>
    </row>
    <row r="159" spans="2:11" ht="14.25" customHeight="1" hidden="1">
      <c r="B159" s="15"/>
      <c r="C159" s="15" t="s">
        <v>127</v>
      </c>
      <c r="D159" s="15" t="s">
        <v>115</v>
      </c>
      <c r="E159" s="30" t="s">
        <v>194</v>
      </c>
      <c r="F159" s="17"/>
      <c r="G159" s="17">
        <v>0</v>
      </c>
      <c r="H159" s="17"/>
      <c r="I159" s="17"/>
      <c r="J159" s="55">
        <f t="shared" si="4"/>
      </c>
      <c r="K159" s="14"/>
    </row>
    <row r="160" spans="2:11" ht="14.25" customHeight="1">
      <c r="B160" s="15"/>
      <c r="C160" s="15" t="s">
        <v>70</v>
      </c>
      <c r="D160" s="15" t="s">
        <v>115</v>
      </c>
      <c r="E160" s="30" t="s">
        <v>195</v>
      </c>
      <c r="F160" s="17"/>
      <c r="G160" s="17">
        <v>0</v>
      </c>
      <c r="H160" s="17">
        <v>31812</v>
      </c>
      <c r="I160" s="17">
        <v>30649</v>
      </c>
      <c r="J160" s="55">
        <f t="shared" si="4"/>
        <v>0.9634414686281906</v>
      </c>
      <c r="K160" s="14"/>
    </row>
    <row r="161" spans="2:11" ht="12.75" customHeight="1">
      <c r="B161" s="102" t="s">
        <v>58</v>
      </c>
      <c r="C161" s="103"/>
      <c r="D161" s="103"/>
      <c r="E161" s="73"/>
      <c r="F161" s="18">
        <f>SUM(F153:F157)</f>
        <v>38427</v>
      </c>
      <c r="G161" s="18">
        <f>SUM(G153:G157)</f>
        <v>1254</v>
      </c>
      <c r="H161" s="18">
        <f>SUM(H153:H160)</f>
        <v>33066</v>
      </c>
      <c r="I161" s="18">
        <f>SUM(I153:I160)</f>
        <v>31903</v>
      </c>
      <c r="J161" s="55">
        <f t="shared" si="4"/>
        <v>0.9648279199177403</v>
      </c>
      <c r="K161" s="14">
        <f t="shared" si="7"/>
        <v>2.510807296738596E-05</v>
      </c>
    </row>
    <row r="162" spans="2:11" ht="12.75" customHeight="1" hidden="1">
      <c r="B162" s="15" t="s">
        <v>30</v>
      </c>
      <c r="C162" s="15" t="s">
        <v>33</v>
      </c>
      <c r="D162" s="15" t="s">
        <v>115</v>
      </c>
      <c r="E162" s="31" t="s">
        <v>139</v>
      </c>
      <c r="F162" s="17">
        <v>4150</v>
      </c>
      <c r="G162" s="17"/>
      <c r="H162" s="17"/>
      <c r="I162" s="17"/>
      <c r="J162" s="55">
        <f t="shared" si="4"/>
      </c>
      <c r="K162" s="14" t="e">
        <f t="shared" si="7"/>
        <v>#VALUE!</v>
      </c>
    </row>
    <row r="163" spans="2:11" ht="12.75" customHeight="1" hidden="1">
      <c r="B163" s="86" t="s">
        <v>34</v>
      </c>
      <c r="C163" s="106"/>
      <c r="D163" s="106"/>
      <c r="E163" s="107"/>
      <c r="F163" s="18">
        <f>+F162</f>
        <v>4150</v>
      </c>
      <c r="G163" s="18"/>
      <c r="H163" s="18"/>
      <c r="I163" s="18"/>
      <c r="J163" s="55">
        <f t="shared" si="4"/>
      </c>
      <c r="K163" s="14" t="e">
        <f t="shared" si="7"/>
        <v>#VALUE!</v>
      </c>
    </row>
    <row r="164" spans="2:11" ht="12.75" customHeight="1">
      <c r="B164" s="80" t="s">
        <v>48</v>
      </c>
      <c r="C164" s="81"/>
      <c r="D164" s="81"/>
      <c r="E164" s="82"/>
      <c r="F164" s="19">
        <f>F150+F152+F147+F143+F161+F163</f>
        <v>1191185</v>
      </c>
      <c r="G164" s="19">
        <f>G150+G152+G147+G143+G161</f>
        <v>2295216</v>
      </c>
      <c r="H164" s="19">
        <f>H150+H152+H147+H143+H161+H163</f>
        <v>1746132</v>
      </c>
      <c r="I164" s="19">
        <f>I150+I152+I147+I143+I161+I163</f>
        <v>1727607</v>
      </c>
      <c r="J164" s="55">
        <f t="shared" si="4"/>
        <v>0.98939083643161</v>
      </c>
      <c r="K164" s="28">
        <f t="shared" si="7"/>
        <v>8.305937670736367E-07</v>
      </c>
    </row>
    <row r="165" spans="2:11" ht="24.75" customHeight="1" hidden="1">
      <c r="B165" s="86"/>
      <c r="C165" s="87"/>
      <c r="D165" s="87"/>
      <c r="E165" s="88"/>
      <c r="F165" s="18"/>
      <c r="G165" s="18"/>
      <c r="H165" s="18"/>
      <c r="I165" s="18"/>
      <c r="J165" s="55">
        <f t="shared" si="4"/>
      </c>
      <c r="K165" s="28">
        <f t="shared" si="7"/>
      </c>
    </row>
    <row r="166" spans="2:11" ht="12.75" customHeight="1" hidden="1">
      <c r="B166" s="15"/>
      <c r="C166" s="15"/>
      <c r="D166" s="15"/>
      <c r="E166" s="27"/>
      <c r="F166" s="17"/>
      <c r="G166" s="17"/>
      <c r="H166" s="17"/>
      <c r="I166" s="17"/>
      <c r="J166" s="55">
        <f t="shared" si="4"/>
      </c>
      <c r="K166" s="28">
        <f t="shared" si="7"/>
      </c>
    </row>
    <row r="167" spans="2:11" ht="12.75" customHeight="1" hidden="1">
      <c r="B167" s="83"/>
      <c r="C167" s="84"/>
      <c r="D167" s="84"/>
      <c r="E167" s="85"/>
      <c r="F167" s="19"/>
      <c r="G167" s="19"/>
      <c r="H167" s="19"/>
      <c r="I167" s="19"/>
      <c r="J167" s="55">
        <f t="shared" si="4"/>
      </c>
      <c r="K167" s="28">
        <f t="shared" si="7"/>
      </c>
    </row>
    <row r="168" spans="2:11" ht="24" customHeight="1">
      <c r="B168" s="108" t="s">
        <v>191</v>
      </c>
      <c r="C168" s="106"/>
      <c r="D168" s="106"/>
      <c r="E168" s="107"/>
      <c r="F168" s="34"/>
      <c r="G168" s="34"/>
      <c r="H168" s="34"/>
      <c r="I168" s="34"/>
      <c r="J168" s="55">
        <f t="shared" si="4"/>
      </c>
      <c r="K168" s="28">
        <f t="shared" si="7"/>
      </c>
    </row>
    <row r="169" spans="2:11" ht="12.75" customHeight="1">
      <c r="B169" s="45" t="s">
        <v>30</v>
      </c>
      <c r="C169" s="45" t="s">
        <v>76</v>
      </c>
      <c r="D169" s="45" t="s">
        <v>126</v>
      </c>
      <c r="E169" s="44" t="s">
        <v>185</v>
      </c>
      <c r="F169" s="46">
        <v>52000</v>
      </c>
      <c r="G169" s="46">
        <v>60000</v>
      </c>
      <c r="H169" s="46">
        <v>60000</v>
      </c>
      <c r="I169" s="46">
        <v>60000</v>
      </c>
      <c r="J169" s="55">
        <f t="shared" si="4"/>
        <v>1</v>
      </c>
      <c r="K169" s="14">
        <f t="shared" si="7"/>
        <v>1.923076923076923E-05</v>
      </c>
    </row>
    <row r="170" spans="2:11" ht="12.75" customHeight="1">
      <c r="B170" s="45"/>
      <c r="C170" s="45"/>
      <c r="D170" s="45" t="s">
        <v>198</v>
      </c>
      <c r="E170" s="44" t="s">
        <v>185</v>
      </c>
      <c r="F170" s="46"/>
      <c r="G170" s="46">
        <v>23560</v>
      </c>
      <c r="H170" s="46">
        <v>23560</v>
      </c>
      <c r="I170" s="46">
        <v>21832</v>
      </c>
      <c r="J170" s="55">
        <f t="shared" si="4"/>
        <v>0.9266553480475382</v>
      </c>
      <c r="K170" s="14"/>
    </row>
    <row r="171" spans="2:11" ht="12.75" customHeight="1" hidden="1">
      <c r="B171" s="45"/>
      <c r="C171" s="45"/>
      <c r="D171" s="45"/>
      <c r="E171" s="44"/>
      <c r="F171" s="46"/>
      <c r="G171" s="46"/>
      <c r="H171" s="46"/>
      <c r="I171" s="46"/>
      <c r="J171" s="68">
        <f t="shared" si="4"/>
      </c>
      <c r="K171" s="14"/>
    </row>
    <row r="172" spans="2:11" ht="12.75" customHeight="1">
      <c r="B172" s="109" t="s">
        <v>75</v>
      </c>
      <c r="C172" s="110"/>
      <c r="D172" s="110"/>
      <c r="E172" s="111"/>
      <c r="F172" s="19">
        <f>F169</f>
        <v>52000</v>
      </c>
      <c r="G172" s="19">
        <f>SUM(G169:G170)</f>
        <v>83560</v>
      </c>
      <c r="H172" s="19">
        <f>SUM(H169:H171)</f>
        <v>83560</v>
      </c>
      <c r="I172" s="19">
        <f>SUM(I169:I171)</f>
        <v>81832</v>
      </c>
      <c r="J172" s="67">
        <f t="shared" si="4"/>
        <v>0.9793202489229297</v>
      </c>
      <c r="K172" s="28">
        <f t="shared" si="7"/>
        <v>1.883308171005634E-05</v>
      </c>
    </row>
    <row r="173" spans="2:11" ht="12.75" customHeight="1" hidden="1">
      <c r="B173" s="108" t="s">
        <v>131</v>
      </c>
      <c r="C173" s="113"/>
      <c r="D173" s="113"/>
      <c r="E173" s="114"/>
      <c r="F173" s="34"/>
      <c r="G173" s="34"/>
      <c r="H173" s="34"/>
      <c r="I173" s="34"/>
      <c r="J173" s="55">
        <f t="shared" si="4"/>
      </c>
      <c r="K173" s="28">
        <f t="shared" si="7"/>
      </c>
    </row>
    <row r="174" spans="2:11" ht="12.75" customHeight="1" hidden="1">
      <c r="B174" s="52" t="s">
        <v>3</v>
      </c>
      <c r="C174" s="51">
        <v>75615</v>
      </c>
      <c r="D174" s="53">
        <v>2440</v>
      </c>
      <c r="E174" s="49" t="s">
        <v>133</v>
      </c>
      <c r="F174" s="46">
        <v>7722</v>
      </c>
      <c r="G174" s="46"/>
      <c r="H174" s="46"/>
      <c r="I174" s="46"/>
      <c r="J174" s="55">
        <f t="shared" si="4"/>
      </c>
      <c r="K174" s="14" t="e">
        <f t="shared" si="7"/>
        <v>#VALUE!</v>
      </c>
    </row>
    <row r="175" spans="2:11" ht="12.75" customHeight="1" hidden="1">
      <c r="B175" s="52" t="s">
        <v>31</v>
      </c>
      <c r="C175" s="51">
        <v>80110</v>
      </c>
      <c r="D175" s="53">
        <v>6260</v>
      </c>
      <c r="E175" s="49" t="s">
        <v>135</v>
      </c>
      <c r="F175" s="46">
        <v>101200</v>
      </c>
      <c r="G175" s="46"/>
      <c r="H175" s="46"/>
      <c r="I175" s="46"/>
      <c r="J175" s="55">
        <f t="shared" si="4"/>
      </c>
      <c r="K175" s="14" t="e">
        <f t="shared" si="7"/>
        <v>#VALUE!</v>
      </c>
    </row>
    <row r="176" spans="2:11" ht="12.75" customHeight="1" hidden="1">
      <c r="B176" s="50" t="s">
        <v>132</v>
      </c>
      <c r="C176" s="48"/>
      <c r="D176" s="48"/>
      <c r="E176" s="49"/>
      <c r="F176" s="34">
        <f>SUM(F174:F175)</f>
        <v>108922</v>
      </c>
      <c r="G176" s="34"/>
      <c r="H176" s="34"/>
      <c r="I176" s="34"/>
      <c r="J176" s="55">
        <f t="shared" si="4"/>
      </c>
      <c r="K176" s="28" t="e">
        <f t="shared" si="7"/>
        <v>#VALUE!</v>
      </c>
    </row>
    <row r="177" spans="2:11" ht="12.75" customHeight="1" hidden="1">
      <c r="B177" s="108" t="s">
        <v>134</v>
      </c>
      <c r="C177" s="113"/>
      <c r="D177" s="113"/>
      <c r="E177" s="114"/>
      <c r="F177" s="34"/>
      <c r="G177" s="34"/>
      <c r="H177" s="34"/>
      <c r="I177" s="34"/>
      <c r="J177" s="55">
        <f t="shared" si="4"/>
      </c>
      <c r="K177" s="28">
        <f t="shared" si="7"/>
      </c>
    </row>
    <row r="178" spans="2:11" ht="12.75" customHeight="1" hidden="1">
      <c r="B178" s="50" t="s">
        <v>111</v>
      </c>
      <c r="C178" s="51">
        <v>92601</v>
      </c>
      <c r="D178" s="53">
        <v>6290</v>
      </c>
      <c r="E178" s="49" t="s">
        <v>136</v>
      </c>
      <c r="F178" s="46">
        <v>422061</v>
      </c>
      <c r="G178" s="46"/>
      <c r="H178" s="46"/>
      <c r="I178" s="46"/>
      <c r="J178" s="55">
        <f t="shared" si="4"/>
      </c>
      <c r="K178" s="14" t="e">
        <f t="shared" si="7"/>
        <v>#VALUE!</v>
      </c>
    </row>
    <row r="179" spans="2:11" ht="12.75" customHeight="1" hidden="1">
      <c r="B179" s="43" t="s">
        <v>132</v>
      </c>
      <c r="C179" s="48"/>
      <c r="D179" s="48"/>
      <c r="E179" s="49"/>
      <c r="F179" s="34">
        <f>F178</f>
        <v>422061</v>
      </c>
      <c r="G179" s="34"/>
      <c r="H179" s="34"/>
      <c r="I179" s="34"/>
      <c r="J179" s="55">
        <f>IF(H179&gt;0,I179/H179,"")</f>
      </c>
      <c r="K179" s="28" t="e">
        <f t="shared" si="7"/>
        <v>#VALUE!</v>
      </c>
    </row>
    <row r="180" spans="2:11" ht="12.75" customHeight="1">
      <c r="B180" s="56" t="s">
        <v>131</v>
      </c>
      <c r="C180" s="57"/>
      <c r="D180" s="57"/>
      <c r="E180" s="58"/>
      <c r="F180" s="34"/>
      <c r="G180" s="34"/>
      <c r="H180" s="34"/>
      <c r="I180" s="34"/>
      <c r="J180" s="55"/>
      <c r="K180" s="28"/>
    </row>
    <row r="181" spans="2:11" ht="12.75" customHeight="1" hidden="1">
      <c r="B181" s="64"/>
      <c r="C181" s="65"/>
      <c r="D181" s="62"/>
      <c r="E181" s="58"/>
      <c r="F181" s="34"/>
      <c r="G181" s="60"/>
      <c r="H181" s="60"/>
      <c r="I181" s="60"/>
      <c r="J181" s="63"/>
      <c r="K181" s="28"/>
    </row>
    <row r="182" spans="2:11" ht="24" customHeight="1">
      <c r="B182" s="59" t="s">
        <v>3</v>
      </c>
      <c r="C182" s="53">
        <v>75615</v>
      </c>
      <c r="D182" s="53">
        <v>2680</v>
      </c>
      <c r="E182" s="49" t="s">
        <v>211</v>
      </c>
      <c r="F182" s="34"/>
      <c r="G182" s="60">
        <v>0</v>
      </c>
      <c r="H182" s="60">
        <v>23576</v>
      </c>
      <c r="I182" s="60">
        <v>27646</v>
      </c>
      <c r="J182" s="55">
        <f>IF(H182&gt;0,I182/H182,"")</f>
        <v>1.1726331862911434</v>
      </c>
      <c r="K182" s="28"/>
    </row>
    <row r="183" spans="2:11" ht="12.75" customHeight="1">
      <c r="B183" s="83" t="s">
        <v>75</v>
      </c>
      <c r="C183" s="110"/>
      <c r="D183" s="110"/>
      <c r="E183" s="111"/>
      <c r="F183" s="19"/>
      <c r="G183" s="19">
        <f>G179</f>
        <v>0</v>
      </c>
      <c r="H183" s="19">
        <f>H182</f>
        <v>23576</v>
      </c>
      <c r="I183" s="19">
        <f>I182</f>
        <v>27646</v>
      </c>
      <c r="J183" s="67">
        <f>IF(H183&gt;0,I183/H183,"")</f>
        <v>1.1726331862911434</v>
      </c>
      <c r="K183" s="28"/>
    </row>
    <row r="184" spans="2:11" ht="12.75" customHeight="1">
      <c r="B184" s="112" t="s">
        <v>229</v>
      </c>
      <c r="C184" s="106"/>
      <c r="D184" s="106"/>
      <c r="E184" s="107"/>
      <c r="F184" s="34"/>
      <c r="G184" s="60"/>
      <c r="H184" s="60"/>
      <c r="I184" s="60"/>
      <c r="J184" s="55"/>
      <c r="K184" s="28"/>
    </row>
    <row r="185" spans="2:11" ht="12.75" customHeight="1">
      <c r="B185" s="72" t="s">
        <v>170</v>
      </c>
      <c r="C185" s="48">
        <v>60016</v>
      </c>
      <c r="D185" s="53">
        <v>2708</v>
      </c>
      <c r="E185" s="49" t="s">
        <v>205</v>
      </c>
      <c r="F185" s="34"/>
      <c r="G185" s="60">
        <v>0</v>
      </c>
      <c r="H185" s="60">
        <v>7320</v>
      </c>
      <c r="I185" s="60">
        <v>0</v>
      </c>
      <c r="J185" s="55"/>
      <c r="K185" s="28"/>
    </row>
    <row r="186" spans="2:11" ht="12.75" customHeight="1">
      <c r="B186" s="59"/>
      <c r="C186" s="53"/>
      <c r="D186" s="53">
        <v>6298</v>
      </c>
      <c r="E186" s="49" t="s">
        <v>226</v>
      </c>
      <c r="F186" s="34"/>
      <c r="G186" s="60">
        <v>0</v>
      </c>
      <c r="H186" s="60">
        <v>413877</v>
      </c>
      <c r="I186" s="60">
        <v>355720</v>
      </c>
      <c r="J186" s="55">
        <f>IF(H186&gt;0,I186/H186,"")</f>
        <v>0.8594824066087268</v>
      </c>
      <c r="K186" s="28"/>
    </row>
    <row r="187" spans="2:11" ht="12.75" customHeight="1">
      <c r="B187" s="83" t="s">
        <v>75</v>
      </c>
      <c r="C187" s="110"/>
      <c r="D187" s="110"/>
      <c r="E187" s="111"/>
      <c r="F187" s="19"/>
      <c r="G187" s="19">
        <f>SUM(G185:G186)</f>
        <v>0</v>
      </c>
      <c r="H187" s="19">
        <f>SUM(H185:H186)</f>
        <v>421197</v>
      </c>
      <c r="I187" s="19">
        <f>SUM(I185:I186)</f>
        <v>355720</v>
      </c>
      <c r="J187" s="67">
        <f>IF(H187&gt;0,I187/H187,"")</f>
        <v>0.8445454264868933</v>
      </c>
      <c r="K187" s="28"/>
    </row>
    <row r="188" spans="2:11" ht="12.75" customHeight="1">
      <c r="B188" s="89" t="s">
        <v>49</v>
      </c>
      <c r="C188" s="90"/>
      <c r="D188" s="90"/>
      <c r="E188" s="91"/>
      <c r="F188" s="47">
        <f>F179+F176+F172+F164+F125+F103+F96+F58+F53+F45+F41</f>
        <v>15049499</v>
      </c>
      <c r="G188" s="47">
        <f>G41+G45+G53+G58+G96+G103+G125+G164+G172+G183+G187</f>
        <v>16855305</v>
      </c>
      <c r="H188" s="47">
        <f>H41+H45+H53+H58+H96+H103+H125+H164+H172+H183+H187</f>
        <v>19891990</v>
      </c>
      <c r="I188" s="47">
        <f>I41+I45+I53+I58+I96+I103+I125+I164+I172+I183+I187</f>
        <v>21359595</v>
      </c>
      <c r="J188" s="66">
        <f>IF(H188&gt;0,I188/H188,"")</f>
        <v>1.073778691825202</v>
      </c>
      <c r="K188" s="28">
        <f t="shared" si="7"/>
        <v>7.134979654971916E-08</v>
      </c>
    </row>
    <row r="189" spans="3:11" ht="12.75">
      <c r="C189" s="75"/>
      <c r="D189" s="76"/>
      <c r="E189" s="76"/>
      <c r="F189" s="76"/>
      <c r="G189" s="76"/>
      <c r="H189" s="76"/>
      <c r="I189" s="76"/>
      <c r="J189" s="76"/>
      <c r="K189" s="76"/>
    </row>
    <row r="190" spans="3:11" ht="12.75">
      <c r="C190" s="77"/>
      <c r="D190" s="77"/>
      <c r="E190" s="78"/>
      <c r="F190" s="79"/>
      <c r="G190" s="79"/>
      <c r="H190" s="79"/>
      <c r="I190" s="79"/>
      <c r="J190" s="79"/>
      <c r="K190" s="78"/>
    </row>
    <row r="194" spans="1:11" ht="135" customHeight="1">
      <c r="A194" s="93"/>
      <c r="B194" s="93"/>
      <c r="C194" s="93"/>
      <c r="D194" s="93"/>
      <c r="E194" s="93"/>
      <c r="F194" s="93"/>
      <c r="G194" s="93"/>
      <c r="H194" s="93"/>
      <c r="I194" s="93"/>
      <c r="J194" s="93"/>
      <c r="K194" s="93"/>
    </row>
    <row r="195" spans="1:11" ht="191.25" customHeight="1">
      <c r="A195" s="93"/>
      <c r="B195" s="93"/>
      <c r="C195" s="93"/>
      <c r="D195" s="93"/>
      <c r="E195" s="93"/>
      <c r="F195" s="93"/>
      <c r="G195" s="93"/>
      <c r="H195" s="93"/>
      <c r="I195" s="93"/>
      <c r="J195" s="93"/>
      <c r="K195" s="93"/>
    </row>
    <row r="196" spans="1:11" ht="123.75" customHeight="1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</row>
    <row r="197" spans="2:11" ht="84" customHeight="1">
      <c r="B197" s="92"/>
      <c r="C197" s="92"/>
      <c r="D197" s="92"/>
      <c r="E197" s="92"/>
      <c r="F197" s="92"/>
      <c r="G197" s="92"/>
      <c r="H197" s="92"/>
      <c r="I197" s="92"/>
      <c r="J197" s="92"/>
      <c r="K197" s="92"/>
    </row>
    <row r="198" spans="2:11" ht="12.75">
      <c r="B198" s="36"/>
      <c r="C198" s="36"/>
      <c r="D198" s="36"/>
      <c r="E198" s="37"/>
      <c r="F198" s="38"/>
      <c r="G198" s="38"/>
      <c r="H198" s="38"/>
      <c r="I198" s="38"/>
      <c r="J198" s="38"/>
      <c r="K198" s="37"/>
    </row>
    <row r="199" spans="2:20" ht="12.75">
      <c r="B199" s="36"/>
      <c r="C199" s="36"/>
      <c r="D199" s="36"/>
      <c r="E199" s="39"/>
      <c r="F199" s="40"/>
      <c r="G199" s="40"/>
      <c r="H199" s="40"/>
      <c r="I199" s="40"/>
      <c r="J199" s="40"/>
      <c r="K199" s="39"/>
      <c r="M199" s="93"/>
      <c r="N199" s="93"/>
      <c r="O199" s="93"/>
      <c r="P199" s="93"/>
      <c r="Q199" s="93"/>
      <c r="R199" s="93"/>
      <c r="S199" s="93"/>
      <c r="T199" s="93"/>
    </row>
    <row r="200" spans="2:20" ht="45.75" customHeight="1">
      <c r="B200" s="36"/>
      <c r="C200" s="36"/>
      <c r="D200" s="36"/>
      <c r="E200" s="39"/>
      <c r="F200" s="40"/>
      <c r="G200" s="40"/>
      <c r="H200" s="40"/>
      <c r="I200" s="40"/>
      <c r="J200" s="40"/>
      <c r="K200" s="39"/>
      <c r="M200" s="93"/>
      <c r="N200" s="93"/>
      <c r="O200" s="93"/>
      <c r="P200" s="93"/>
      <c r="Q200" s="93"/>
      <c r="R200" s="93"/>
      <c r="S200" s="93"/>
      <c r="T200" s="93"/>
    </row>
    <row r="201" spans="2:20" ht="77.25" customHeight="1"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M201" s="93"/>
      <c r="N201" s="93"/>
      <c r="O201" s="93"/>
      <c r="P201" s="93"/>
      <c r="Q201" s="93"/>
      <c r="R201" s="93"/>
      <c r="S201" s="93"/>
      <c r="T201" s="93"/>
    </row>
    <row r="202" spans="2:20" ht="76.5" customHeight="1">
      <c r="B202" s="36"/>
      <c r="C202" s="36"/>
      <c r="D202" s="36"/>
      <c r="E202" s="37"/>
      <c r="F202" s="38"/>
      <c r="G202" s="38"/>
      <c r="H202" s="38"/>
      <c r="I202" s="38"/>
      <c r="J202" s="38"/>
      <c r="K202" s="41"/>
      <c r="N202" s="92"/>
      <c r="O202" s="92"/>
      <c r="P202" s="92"/>
      <c r="Q202" s="92"/>
      <c r="R202" s="92"/>
      <c r="S202" s="92"/>
      <c r="T202" s="92"/>
    </row>
    <row r="203" spans="2:20" ht="12.75">
      <c r="B203" s="36"/>
      <c r="C203" s="36"/>
      <c r="D203" s="36"/>
      <c r="E203" s="37"/>
      <c r="F203" s="38"/>
      <c r="G203" s="38"/>
      <c r="H203" s="38"/>
      <c r="I203" s="38"/>
      <c r="J203" s="38"/>
      <c r="K203" s="41"/>
      <c r="N203" s="2"/>
      <c r="O203" s="2"/>
      <c r="P203" s="2"/>
      <c r="Q203" s="3"/>
      <c r="R203" s="4"/>
      <c r="S203" s="4"/>
      <c r="T203" s="3"/>
    </row>
    <row r="204" spans="2:20" ht="38.25" customHeight="1">
      <c r="B204" s="94"/>
      <c r="C204" s="94"/>
      <c r="D204" s="94"/>
      <c r="E204" s="94"/>
      <c r="F204" s="42"/>
      <c r="G204" s="42"/>
      <c r="H204" s="42"/>
      <c r="I204" s="42"/>
      <c r="J204" s="42"/>
      <c r="K204" s="41"/>
      <c r="N204" s="5"/>
      <c r="O204" s="5"/>
      <c r="P204" s="5"/>
      <c r="Q204" s="6"/>
      <c r="R204" s="7"/>
      <c r="S204" s="7"/>
      <c r="T204" s="6"/>
    </row>
    <row r="205" spans="2:20" ht="13.5" thickBot="1">
      <c r="B205" s="36"/>
      <c r="C205" s="36"/>
      <c r="D205" s="36"/>
      <c r="E205" s="37"/>
      <c r="F205" s="38"/>
      <c r="G205" s="38"/>
      <c r="H205" s="38"/>
      <c r="I205" s="38"/>
      <c r="J205" s="38"/>
      <c r="K205" s="41"/>
      <c r="N205" s="8"/>
      <c r="O205" s="8"/>
      <c r="P205" s="8"/>
      <c r="Q205" s="9"/>
      <c r="R205" s="10"/>
      <c r="S205" s="10"/>
      <c r="T205" s="9"/>
    </row>
    <row r="206" spans="2:20" ht="77.25" customHeight="1" thickBot="1">
      <c r="B206" s="36"/>
      <c r="C206" s="36"/>
      <c r="D206" s="36"/>
      <c r="E206" s="37"/>
      <c r="F206" s="38"/>
      <c r="G206" s="38"/>
      <c r="H206" s="38"/>
      <c r="I206" s="38"/>
      <c r="J206" s="38"/>
      <c r="K206" s="41"/>
      <c r="N206" s="96"/>
      <c r="O206" s="97"/>
      <c r="P206" s="97"/>
      <c r="Q206" s="97"/>
      <c r="R206" s="97"/>
      <c r="S206" s="97"/>
      <c r="T206" s="98"/>
    </row>
    <row r="207" spans="2:20" ht="38.25" customHeight="1">
      <c r="B207" s="94"/>
      <c r="C207" s="94"/>
      <c r="D207" s="94"/>
      <c r="E207" s="94"/>
      <c r="F207" s="42"/>
      <c r="G207" s="42"/>
      <c r="H207" s="42"/>
      <c r="I207" s="42"/>
      <c r="J207" s="42"/>
      <c r="K207" s="41"/>
      <c r="N207" s="11"/>
      <c r="O207" s="11"/>
      <c r="P207" s="11"/>
      <c r="Q207" s="12"/>
      <c r="R207" s="13"/>
      <c r="S207" s="13"/>
      <c r="T207" s="14"/>
    </row>
    <row r="208" spans="2:20" ht="12.75">
      <c r="B208" s="36"/>
      <c r="C208" s="36"/>
      <c r="D208" s="36"/>
      <c r="E208" s="37"/>
      <c r="F208" s="38"/>
      <c r="G208" s="38"/>
      <c r="H208" s="38"/>
      <c r="I208" s="38"/>
      <c r="J208" s="38"/>
      <c r="K208" s="41"/>
      <c r="N208" s="15"/>
      <c r="O208" s="15"/>
      <c r="P208" s="15"/>
      <c r="Q208" s="16"/>
      <c r="R208" s="17"/>
      <c r="S208" s="17"/>
      <c r="T208" s="14"/>
    </row>
    <row r="209" spans="2:20" ht="38.25" customHeight="1">
      <c r="B209" s="36"/>
      <c r="C209" s="36"/>
      <c r="D209" s="36"/>
      <c r="E209" s="37"/>
      <c r="F209" s="38"/>
      <c r="G209" s="38"/>
      <c r="H209" s="38"/>
      <c r="I209" s="38"/>
      <c r="J209" s="38"/>
      <c r="K209" s="41"/>
      <c r="N209" s="86"/>
      <c r="O209" s="87"/>
      <c r="P209" s="87"/>
      <c r="Q209" s="88"/>
      <c r="R209" s="18"/>
      <c r="S209" s="18"/>
      <c r="T209" s="14"/>
    </row>
    <row r="210" spans="2:20" ht="63.75" customHeight="1">
      <c r="B210" s="94"/>
      <c r="C210" s="94"/>
      <c r="D210" s="94"/>
      <c r="E210" s="94"/>
      <c r="F210" s="42"/>
      <c r="G210" s="42"/>
      <c r="H210" s="42"/>
      <c r="I210" s="42"/>
      <c r="J210" s="42"/>
      <c r="K210" s="41"/>
      <c r="N210" s="15"/>
      <c r="O210" s="15"/>
      <c r="P210" s="15"/>
      <c r="Q210" s="16"/>
      <c r="R210" s="17"/>
      <c r="S210" s="17"/>
      <c r="T210" s="14"/>
    </row>
    <row r="211" spans="2:20" ht="12.75">
      <c r="B211" s="36"/>
      <c r="C211" s="36"/>
      <c r="D211" s="36"/>
      <c r="E211" s="37"/>
      <c r="F211" s="38"/>
      <c r="G211" s="38"/>
      <c r="H211" s="38"/>
      <c r="I211" s="38"/>
      <c r="J211" s="38"/>
      <c r="K211" s="41"/>
      <c r="N211" s="15"/>
      <c r="O211" s="15"/>
      <c r="P211" s="15"/>
      <c r="Q211" s="16"/>
      <c r="R211" s="17"/>
      <c r="S211" s="17"/>
      <c r="T211" s="14"/>
    </row>
    <row r="212" spans="2:20" ht="12.75">
      <c r="B212" s="36"/>
      <c r="C212" s="36"/>
      <c r="D212" s="36"/>
      <c r="E212" s="37"/>
      <c r="F212" s="38"/>
      <c r="G212" s="38"/>
      <c r="H212" s="38"/>
      <c r="I212" s="38"/>
      <c r="J212" s="38"/>
      <c r="K212" s="41"/>
      <c r="N212" s="86"/>
      <c r="O212" s="87"/>
      <c r="P212" s="87"/>
      <c r="Q212" s="88"/>
      <c r="R212" s="18"/>
      <c r="S212" s="18"/>
      <c r="T212" s="14"/>
    </row>
    <row r="213" spans="2:20" ht="76.5" customHeight="1">
      <c r="B213" s="94"/>
      <c r="C213" s="94"/>
      <c r="D213" s="94"/>
      <c r="E213" s="94"/>
      <c r="F213" s="42"/>
      <c r="G213" s="42"/>
      <c r="H213" s="42"/>
      <c r="I213" s="42"/>
      <c r="J213" s="42"/>
      <c r="K213" s="41"/>
      <c r="N213" s="15"/>
      <c r="O213" s="15"/>
      <c r="P213" s="15"/>
      <c r="Q213" s="16"/>
      <c r="R213" s="17"/>
      <c r="S213" s="17"/>
      <c r="T213" s="14"/>
    </row>
    <row r="214" spans="2:20" ht="12.75">
      <c r="B214" s="36"/>
      <c r="C214" s="36"/>
      <c r="D214" s="36"/>
      <c r="E214" s="37"/>
      <c r="F214" s="38"/>
      <c r="G214" s="38"/>
      <c r="H214" s="38"/>
      <c r="I214" s="38"/>
      <c r="J214" s="38"/>
      <c r="K214" s="41"/>
      <c r="N214" s="15"/>
      <c r="O214" s="15"/>
      <c r="P214" s="15"/>
      <c r="Q214" s="16"/>
      <c r="R214" s="17"/>
      <c r="S214" s="17"/>
      <c r="T214" s="14"/>
    </row>
    <row r="215" spans="2:20" ht="63.75" customHeight="1">
      <c r="B215" s="36"/>
      <c r="C215" s="36"/>
      <c r="D215" s="36"/>
      <c r="E215" s="37"/>
      <c r="F215" s="38"/>
      <c r="G215" s="38"/>
      <c r="H215" s="38"/>
      <c r="I215" s="38"/>
      <c r="J215" s="38"/>
      <c r="K215" s="41"/>
      <c r="N215" s="86"/>
      <c r="O215" s="87"/>
      <c r="P215" s="87"/>
      <c r="Q215" s="88"/>
      <c r="R215" s="18"/>
      <c r="S215" s="18"/>
      <c r="T215" s="14"/>
    </row>
    <row r="216" spans="2:20" ht="12.75">
      <c r="B216" s="36"/>
      <c r="C216" s="36"/>
      <c r="D216" s="36"/>
      <c r="E216" s="37"/>
      <c r="F216" s="38"/>
      <c r="G216" s="38"/>
      <c r="H216" s="38"/>
      <c r="I216" s="38"/>
      <c r="J216" s="38"/>
      <c r="K216" s="41"/>
      <c r="N216" s="15"/>
      <c r="O216" s="15"/>
      <c r="P216" s="15"/>
      <c r="Q216" s="16"/>
      <c r="R216" s="17"/>
      <c r="S216" s="17"/>
      <c r="T216" s="14"/>
    </row>
    <row r="217" spans="2:20" ht="12.75">
      <c r="B217" s="36"/>
      <c r="C217" s="36"/>
      <c r="D217" s="36"/>
      <c r="E217" s="37"/>
      <c r="F217" s="38"/>
      <c r="G217" s="38"/>
      <c r="H217" s="38"/>
      <c r="I217" s="38"/>
      <c r="J217" s="38"/>
      <c r="K217" s="41"/>
      <c r="N217" s="15"/>
      <c r="O217" s="15"/>
      <c r="P217" s="15"/>
      <c r="Q217" s="16"/>
      <c r="R217" s="17"/>
      <c r="S217" s="17"/>
      <c r="T217" s="14"/>
    </row>
    <row r="218" spans="2:20" ht="76.5" customHeight="1">
      <c r="B218" s="36"/>
      <c r="C218" s="36"/>
      <c r="D218" s="36"/>
      <c r="E218" s="37"/>
      <c r="F218" s="38"/>
      <c r="G218" s="38"/>
      <c r="H218" s="38"/>
      <c r="I218" s="38"/>
      <c r="J218" s="38"/>
      <c r="K218" s="41"/>
      <c r="N218" s="86"/>
      <c r="O218" s="87"/>
      <c r="P218" s="87"/>
      <c r="Q218" s="88"/>
      <c r="R218" s="18"/>
      <c r="S218" s="18"/>
      <c r="T218" s="14"/>
    </row>
    <row r="219" spans="2:20" ht="12.75">
      <c r="B219" s="36"/>
      <c r="C219" s="36"/>
      <c r="D219" s="36"/>
      <c r="E219" s="37"/>
      <c r="F219" s="38"/>
      <c r="G219" s="38"/>
      <c r="H219" s="38"/>
      <c r="I219" s="38"/>
      <c r="J219" s="38"/>
      <c r="K219" s="41"/>
      <c r="N219" s="15"/>
      <c r="O219" s="15"/>
      <c r="P219" s="15"/>
      <c r="Q219" s="16"/>
      <c r="R219" s="17"/>
      <c r="S219" s="17"/>
      <c r="T219" s="14"/>
    </row>
    <row r="220" spans="2:20" ht="12.75">
      <c r="B220" s="36"/>
      <c r="C220" s="36"/>
      <c r="D220" s="36"/>
      <c r="E220" s="37"/>
      <c r="F220" s="38"/>
      <c r="G220" s="38"/>
      <c r="H220" s="38"/>
      <c r="I220" s="38"/>
      <c r="J220" s="38"/>
      <c r="K220" s="41"/>
      <c r="N220" s="15"/>
      <c r="O220" s="15"/>
      <c r="P220" s="15"/>
      <c r="Q220" s="16"/>
      <c r="R220" s="17"/>
      <c r="S220" s="17"/>
      <c r="T220" s="14"/>
    </row>
    <row r="221" spans="2:20" ht="51" customHeight="1">
      <c r="B221" s="94"/>
      <c r="C221" s="94"/>
      <c r="D221" s="94"/>
      <c r="E221" s="94"/>
      <c r="F221" s="42"/>
      <c r="G221" s="42"/>
      <c r="H221" s="42"/>
      <c r="I221" s="42"/>
      <c r="J221" s="42"/>
      <c r="K221" s="41"/>
      <c r="N221" s="15"/>
      <c r="O221" s="15"/>
      <c r="P221" s="15"/>
      <c r="Q221" s="16"/>
      <c r="R221" s="17"/>
      <c r="S221" s="17"/>
      <c r="T221" s="14"/>
    </row>
    <row r="222" spans="2:20" ht="63.75" customHeight="1">
      <c r="B222" s="94"/>
      <c r="C222" s="94"/>
      <c r="D222" s="94"/>
      <c r="E222" s="94"/>
      <c r="F222" s="42"/>
      <c r="G222" s="42"/>
      <c r="H222" s="42"/>
      <c r="I222" s="42"/>
      <c r="J222" s="42"/>
      <c r="K222" s="41"/>
      <c r="N222" s="15"/>
      <c r="O222" s="15"/>
      <c r="P222" s="15"/>
      <c r="Q222" s="16"/>
      <c r="R222" s="17"/>
      <c r="S222" s="17"/>
      <c r="T222" s="14"/>
    </row>
    <row r="223" spans="2:20" ht="127.5" customHeight="1">
      <c r="B223" s="94"/>
      <c r="C223" s="94"/>
      <c r="D223" s="94"/>
      <c r="E223" s="94"/>
      <c r="F223" s="38"/>
      <c r="G223" s="38"/>
      <c r="H223" s="38"/>
      <c r="I223" s="38"/>
      <c r="J223" s="38"/>
      <c r="K223" s="41"/>
      <c r="N223" s="15"/>
      <c r="O223" s="15"/>
      <c r="P223" s="15"/>
      <c r="Q223" s="16"/>
      <c r="R223" s="17"/>
      <c r="S223" s="17"/>
      <c r="T223" s="14"/>
    </row>
    <row r="224" spans="2:20" ht="12.75">
      <c r="B224" s="36"/>
      <c r="C224" s="36"/>
      <c r="D224" s="36"/>
      <c r="E224" s="37"/>
      <c r="F224" s="38"/>
      <c r="G224" s="38"/>
      <c r="H224" s="38"/>
      <c r="I224" s="38"/>
      <c r="J224" s="38"/>
      <c r="K224" s="41"/>
      <c r="N224" s="15"/>
      <c r="O224" s="15"/>
      <c r="P224" s="15"/>
      <c r="Q224" s="16"/>
      <c r="R224" s="17"/>
      <c r="S224" s="17"/>
      <c r="T224" s="14"/>
    </row>
    <row r="225" spans="2:20" ht="12.75">
      <c r="B225" s="36"/>
      <c r="C225" s="36"/>
      <c r="D225" s="36"/>
      <c r="E225" s="37"/>
      <c r="F225" s="38"/>
      <c r="G225" s="38"/>
      <c r="H225" s="38"/>
      <c r="I225" s="38"/>
      <c r="J225" s="38"/>
      <c r="K225" s="41"/>
      <c r="N225" s="15"/>
      <c r="O225" s="15"/>
      <c r="P225" s="15"/>
      <c r="Q225" s="16"/>
      <c r="R225" s="17"/>
      <c r="S225" s="17"/>
      <c r="T225" s="14"/>
    </row>
    <row r="226" spans="2:20" ht="25.5" customHeight="1">
      <c r="B226" s="94"/>
      <c r="C226" s="94"/>
      <c r="D226" s="94"/>
      <c r="E226" s="94"/>
      <c r="F226" s="42"/>
      <c r="G226" s="42"/>
      <c r="H226" s="42"/>
      <c r="I226" s="42"/>
      <c r="J226" s="42"/>
      <c r="K226" s="41"/>
      <c r="N226" s="86"/>
      <c r="O226" s="87"/>
      <c r="P226" s="87"/>
      <c r="Q226" s="88"/>
      <c r="R226" s="18"/>
      <c r="S226" s="18"/>
      <c r="T226" s="14"/>
    </row>
    <row r="227" spans="2:20" ht="63.75" customHeight="1">
      <c r="B227" s="94"/>
      <c r="C227" s="94"/>
      <c r="D227" s="94"/>
      <c r="E227" s="94"/>
      <c r="F227" s="38"/>
      <c r="G227" s="38"/>
      <c r="H227" s="38"/>
      <c r="I227" s="38"/>
      <c r="J227" s="38"/>
      <c r="K227" s="41"/>
      <c r="N227" s="83"/>
      <c r="O227" s="84"/>
      <c r="P227" s="84"/>
      <c r="Q227" s="85"/>
      <c r="R227" s="19"/>
      <c r="S227" s="19"/>
      <c r="T227" s="14"/>
    </row>
    <row r="228" spans="2:20" ht="127.5" customHeight="1">
      <c r="B228" s="36"/>
      <c r="C228" s="36"/>
      <c r="D228" s="36"/>
      <c r="E228" s="37"/>
      <c r="F228" s="38"/>
      <c r="G228" s="38"/>
      <c r="H228" s="38"/>
      <c r="I228" s="38"/>
      <c r="J228" s="38"/>
      <c r="K228" s="41"/>
      <c r="N228" s="86"/>
      <c r="O228" s="87"/>
      <c r="P228" s="87"/>
      <c r="Q228" s="88"/>
      <c r="R228" s="17"/>
      <c r="S228" s="17"/>
      <c r="T228" s="14"/>
    </row>
    <row r="229" spans="2:20" ht="12.75">
      <c r="B229" s="36"/>
      <c r="C229" s="36"/>
      <c r="D229" s="36"/>
      <c r="E229" s="37"/>
      <c r="F229" s="38"/>
      <c r="G229" s="38"/>
      <c r="H229" s="38"/>
      <c r="I229" s="38"/>
      <c r="J229" s="38"/>
      <c r="K229" s="41"/>
      <c r="N229" s="15"/>
      <c r="O229" s="15"/>
      <c r="P229" s="15"/>
      <c r="Q229" s="16"/>
      <c r="R229" s="17"/>
      <c r="S229" s="17"/>
      <c r="T229" s="14"/>
    </row>
    <row r="230" spans="2:20" ht="12.75">
      <c r="B230" s="36"/>
      <c r="C230" s="36"/>
      <c r="D230" s="36"/>
      <c r="E230" s="37"/>
      <c r="F230" s="38"/>
      <c r="G230" s="38"/>
      <c r="H230" s="38"/>
      <c r="I230" s="38"/>
      <c r="J230" s="38"/>
      <c r="K230" s="41"/>
      <c r="N230" s="15"/>
      <c r="O230" s="15"/>
      <c r="P230" s="15"/>
      <c r="Q230" s="16"/>
      <c r="R230" s="17"/>
      <c r="S230" s="17"/>
      <c r="T230" s="14"/>
    </row>
    <row r="231" spans="2:20" ht="25.5" customHeight="1">
      <c r="B231" s="36"/>
      <c r="C231" s="36"/>
      <c r="D231" s="36"/>
      <c r="E231" s="37"/>
      <c r="F231" s="38"/>
      <c r="G231" s="38"/>
      <c r="H231" s="38"/>
      <c r="I231" s="38"/>
      <c r="J231" s="38"/>
      <c r="K231" s="41"/>
      <c r="N231" s="83"/>
      <c r="O231" s="84"/>
      <c r="P231" s="84"/>
      <c r="Q231" s="85"/>
      <c r="R231" s="19"/>
      <c r="S231" s="19"/>
      <c r="T231" s="14"/>
    </row>
    <row r="232" spans="2:20" ht="63.75" customHeight="1">
      <c r="B232" s="94"/>
      <c r="C232" s="94"/>
      <c r="D232" s="94"/>
      <c r="E232" s="94"/>
      <c r="F232" s="42"/>
      <c r="G232" s="42"/>
      <c r="H232" s="42"/>
      <c r="I232" s="42"/>
      <c r="J232" s="42"/>
      <c r="K232" s="41"/>
      <c r="N232" s="86"/>
      <c r="O232" s="87"/>
      <c r="P232" s="87"/>
      <c r="Q232" s="88"/>
      <c r="R232" s="17"/>
      <c r="S232" s="17"/>
      <c r="T232" s="14"/>
    </row>
    <row r="233" spans="2:20" ht="89.25" customHeight="1">
      <c r="B233" s="94"/>
      <c r="C233" s="94"/>
      <c r="D233" s="94"/>
      <c r="E233" s="94"/>
      <c r="F233" s="38"/>
      <c r="G233" s="38"/>
      <c r="H233" s="38"/>
      <c r="I233" s="38"/>
      <c r="J233" s="38"/>
      <c r="K233" s="41"/>
      <c r="N233" s="15"/>
      <c r="O233" s="15"/>
      <c r="P233" s="15"/>
      <c r="Q233" s="16"/>
      <c r="R233" s="17"/>
      <c r="S233" s="17"/>
      <c r="T233" s="14"/>
    </row>
    <row r="234" spans="2:20" ht="12.75">
      <c r="B234" s="36"/>
      <c r="C234" s="36"/>
      <c r="D234" s="36"/>
      <c r="E234" s="37"/>
      <c r="F234" s="38"/>
      <c r="G234" s="38"/>
      <c r="H234" s="38"/>
      <c r="I234" s="38"/>
      <c r="J234" s="38"/>
      <c r="K234" s="41"/>
      <c r="N234" s="15"/>
      <c r="O234" s="15"/>
      <c r="P234" s="15"/>
      <c r="Q234" s="16"/>
      <c r="R234" s="17"/>
      <c r="S234" s="17"/>
      <c r="T234" s="14"/>
    </row>
    <row r="235" spans="2:20" ht="12.75">
      <c r="B235" s="36"/>
      <c r="C235" s="36"/>
      <c r="D235" s="36"/>
      <c r="E235" s="37"/>
      <c r="F235" s="38"/>
      <c r="G235" s="38"/>
      <c r="H235" s="38"/>
      <c r="I235" s="38"/>
      <c r="J235" s="38"/>
      <c r="K235" s="41"/>
      <c r="N235" s="15"/>
      <c r="O235" s="15"/>
      <c r="P235" s="15"/>
      <c r="Q235" s="16"/>
      <c r="R235" s="17"/>
      <c r="S235" s="17"/>
      <c r="T235" s="14"/>
    </row>
    <row r="236" spans="2:20" ht="38.25" customHeight="1">
      <c r="B236" s="94"/>
      <c r="C236" s="94"/>
      <c r="D236" s="94"/>
      <c r="E236" s="94"/>
      <c r="F236" s="42"/>
      <c r="G236" s="42"/>
      <c r="H236" s="42"/>
      <c r="I236" s="42"/>
      <c r="J236" s="42"/>
      <c r="K236" s="41"/>
      <c r="N236" s="15"/>
      <c r="O236" s="15"/>
      <c r="P236" s="15"/>
      <c r="Q236" s="16"/>
      <c r="R236" s="17"/>
      <c r="S236" s="17"/>
      <c r="T236" s="14"/>
    </row>
    <row r="237" spans="2:20" ht="89.25" customHeight="1">
      <c r="B237" s="94"/>
      <c r="C237" s="94"/>
      <c r="D237" s="94"/>
      <c r="E237" s="94"/>
      <c r="F237" s="42"/>
      <c r="G237" s="42"/>
      <c r="H237" s="42"/>
      <c r="I237" s="42"/>
      <c r="J237" s="42"/>
      <c r="K237" s="41"/>
      <c r="N237" s="83"/>
      <c r="O237" s="84"/>
      <c r="P237" s="84"/>
      <c r="Q237" s="85"/>
      <c r="R237" s="19"/>
      <c r="S237" s="19"/>
      <c r="T237" s="14"/>
    </row>
    <row r="238" spans="2:20" ht="51" customHeight="1">
      <c r="B238" s="74"/>
      <c r="C238" s="104"/>
      <c r="D238" s="104"/>
      <c r="E238" s="105"/>
      <c r="F238" s="13"/>
      <c r="G238" s="13"/>
      <c r="H238" s="13"/>
      <c r="I238" s="13"/>
      <c r="J238" s="13"/>
      <c r="K238" s="35"/>
      <c r="N238" s="86"/>
      <c r="O238" s="87"/>
      <c r="P238" s="87"/>
      <c r="Q238" s="88"/>
      <c r="R238" s="17"/>
      <c r="S238" s="17"/>
      <c r="T238" s="14"/>
    </row>
    <row r="239" spans="2:20" ht="12.75">
      <c r="B239" s="15"/>
      <c r="C239" s="15"/>
      <c r="D239" s="15"/>
      <c r="E239" s="16"/>
      <c r="F239" s="17"/>
      <c r="G239" s="17"/>
      <c r="H239" s="17"/>
      <c r="I239" s="17"/>
      <c r="J239" s="17"/>
      <c r="K239" s="14"/>
      <c r="N239" s="15"/>
      <c r="O239" s="15"/>
      <c r="P239" s="15"/>
      <c r="Q239" s="16"/>
      <c r="R239" s="17"/>
      <c r="S239" s="17"/>
      <c r="T239" s="14"/>
    </row>
    <row r="240" spans="2:20" ht="12.75">
      <c r="B240" s="15"/>
      <c r="C240" s="15"/>
      <c r="D240" s="15"/>
      <c r="E240" s="16"/>
      <c r="F240" s="17"/>
      <c r="G240" s="17"/>
      <c r="H240" s="17"/>
      <c r="I240" s="17"/>
      <c r="J240" s="17"/>
      <c r="K240" s="14"/>
      <c r="N240" s="15"/>
      <c r="O240" s="15"/>
      <c r="P240" s="15"/>
      <c r="Q240" s="16"/>
      <c r="R240" s="17"/>
      <c r="S240" s="17"/>
      <c r="T240" s="14"/>
    </row>
    <row r="241" spans="2:20" ht="38.25" customHeight="1">
      <c r="B241" s="15"/>
      <c r="C241" s="15"/>
      <c r="D241" s="15"/>
      <c r="E241" s="16"/>
      <c r="F241" s="17"/>
      <c r="G241" s="17"/>
      <c r="H241" s="17"/>
      <c r="I241" s="17"/>
      <c r="J241" s="17"/>
      <c r="K241" s="14"/>
      <c r="N241" s="86"/>
      <c r="O241" s="87"/>
      <c r="P241" s="87"/>
      <c r="Q241" s="88"/>
      <c r="R241" s="18"/>
      <c r="S241" s="18"/>
      <c r="T241" s="14"/>
    </row>
    <row r="242" spans="2:20" ht="89.25" customHeight="1">
      <c r="B242" s="15"/>
      <c r="C242" s="15"/>
      <c r="D242" s="15"/>
      <c r="E242" s="16"/>
      <c r="F242" s="17"/>
      <c r="G242" s="17"/>
      <c r="H242" s="17"/>
      <c r="I242" s="17"/>
      <c r="J242" s="17"/>
      <c r="K242" s="14"/>
      <c r="N242" s="83"/>
      <c r="O242" s="84"/>
      <c r="P242" s="84"/>
      <c r="Q242" s="85"/>
      <c r="R242" s="19"/>
      <c r="S242" s="19"/>
      <c r="T242" s="14"/>
    </row>
    <row r="243" spans="2:20" ht="51" customHeight="1">
      <c r="B243" s="86"/>
      <c r="C243" s="87"/>
      <c r="D243" s="87"/>
      <c r="E243" s="88"/>
      <c r="F243" s="18"/>
      <c r="G243" s="18"/>
      <c r="H243" s="18"/>
      <c r="I243" s="18"/>
      <c r="J243" s="18"/>
      <c r="K243" s="14"/>
      <c r="N243" s="86"/>
      <c r="O243" s="87"/>
      <c r="P243" s="87"/>
      <c r="Q243" s="88"/>
      <c r="R243" s="17"/>
      <c r="S243" s="17"/>
      <c r="T243" s="14"/>
    </row>
    <row r="244" spans="2:20" ht="12.75">
      <c r="B244" s="15"/>
      <c r="C244" s="15"/>
      <c r="D244" s="15"/>
      <c r="E244" s="16"/>
      <c r="F244" s="17"/>
      <c r="G244" s="17"/>
      <c r="H244" s="17"/>
      <c r="I244" s="17"/>
      <c r="J244" s="17"/>
      <c r="K244" s="14"/>
      <c r="N244" s="15"/>
      <c r="O244" s="15"/>
      <c r="P244" s="15"/>
      <c r="Q244" s="16"/>
      <c r="R244" s="17"/>
      <c r="S244" s="17"/>
      <c r="T244" s="14"/>
    </row>
    <row r="245" spans="2:20" ht="12.75">
      <c r="B245" s="15"/>
      <c r="C245" s="15"/>
      <c r="D245" s="15"/>
      <c r="E245" s="16"/>
      <c r="F245" s="17"/>
      <c r="G245" s="17"/>
      <c r="H245" s="17"/>
      <c r="I245" s="17"/>
      <c r="J245" s="17"/>
      <c r="K245" s="14"/>
      <c r="N245" s="15"/>
      <c r="O245" s="15"/>
      <c r="P245" s="15"/>
      <c r="Q245" s="16"/>
      <c r="R245" s="17"/>
      <c r="S245" s="17"/>
      <c r="T245" s="14"/>
    </row>
    <row r="246" spans="2:20" ht="12.75">
      <c r="B246" s="15"/>
      <c r="C246" s="15"/>
      <c r="D246" s="15"/>
      <c r="E246" s="16"/>
      <c r="F246" s="17"/>
      <c r="G246" s="17"/>
      <c r="H246" s="17"/>
      <c r="I246" s="17"/>
      <c r="J246" s="17"/>
      <c r="K246" s="14"/>
      <c r="N246" s="15"/>
      <c r="O246" s="15"/>
      <c r="P246" s="15"/>
      <c r="Q246" s="16"/>
      <c r="R246" s="17"/>
      <c r="S246" s="17"/>
      <c r="T246" s="14"/>
    </row>
    <row r="247" spans="2:20" ht="12.75">
      <c r="B247" s="15"/>
      <c r="C247" s="15"/>
      <c r="D247" s="15"/>
      <c r="E247" s="16"/>
      <c r="F247" s="17"/>
      <c r="G247" s="17"/>
      <c r="H247" s="17"/>
      <c r="I247" s="17"/>
      <c r="J247" s="17"/>
      <c r="K247" s="14"/>
      <c r="N247" s="15"/>
      <c r="O247" s="15"/>
      <c r="P247" s="15"/>
      <c r="Q247" s="16"/>
      <c r="R247" s="17"/>
      <c r="S247" s="17"/>
      <c r="T247" s="14"/>
    </row>
    <row r="248" spans="2:20" ht="51" customHeight="1">
      <c r="B248" s="15"/>
      <c r="C248" s="15"/>
      <c r="D248" s="15"/>
      <c r="E248" s="16"/>
      <c r="F248" s="17"/>
      <c r="G248" s="17"/>
      <c r="H248" s="17"/>
      <c r="I248" s="17"/>
      <c r="J248" s="17"/>
      <c r="K248" s="14"/>
      <c r="N248" s="86"/>
      <c r="O248" s="87"/>
      <c r="P248" s="87"/>
      <c r="Q248" s="88"/>
      <c r="R248" s="18"/>
      <c r="S248" s="18"/>
      <c r="T248" s="14"/>
    </row>
    <row r="249" spans="2:20" ht="25.5" customHeight="1">
      <c r="B249" s="86"/>
      <c r="C249" s="87"/>
      <c r="D249" s="87"/>
      <c r="E249" s="88"/>
      <c r="F249" s="18"/>
      <c r="G249" s="18"/>
      <c r="H249" s="18"/>
      <c r="I249" s="18"/>
      <c r="J249" s="18"/>
      <c r="K249" s="14"/>
      <c r="N249" s="15"/>
      <c r="O249" s="15"/>
      <c r="P249" s="15"/>
      <c r="Q249" s="16"/>
      <c r="R249" s="17"/>
      <c r="S249" s="17"/>
      <c r="T249" s="14"/>
    </row>
    <row r="250" spans="2:20" ht="12.75">
      <c r="B250" s="15"/>
      <c r="C250" s="15"/>
      <c r="D250" s="15"/>
      <c r="E250" s="16"/>
      <c r="F250" s="17"/>
      <c r="G250" s="17"/>
      <c r="H250" s="17"/>
      <c r="I250" s="17"/>
      <c r="J250" s="17"/>
      <c r="K250" s="14"/>
      <c r="N250" s="15"/>
      <c r="O250" s="15"/>
      <c r="P250" s="15"/>
      <c r="Q250" s="16"/>
      <c r="R250" s="17"/>
      <c r="S250" s="17"/>
      <c r="T250" s="14"/>
    </row>
    <row r="251" spans="2:20" ht="12.75">
      <c r="B251" s="15"/>
      <c r="C251" s="15"/>
      <c r="D251" s="15"/>
      <c r="E251" s="16"/>
      <c r="F251" s="17"/>
      <c r="G251" s="17"/>
      <c r="H251" s="17"/>
      <c r="I251" s="17"/>
      <c r="J251" s="17"/>
      <c r="K251" s="14"/>
      <c r="N251" s="15"/>
      <c r="O251" s="15"/>
      <c r="P251" s="15"/>
      <c r="Q251" s="16"/>
      <c r="R251" s="17"/>
      <c r="S251" s="17"/>
      <c r="T251" s="14"/>
    </row>
    <row r="252" spans="2:20" ht="51" customHeight="1">
      <c r="B252" s="86"/>
      <c r="C252" s="87"/>
      <c r="D252" s="87"/>
      <c r="E252" s="88"/>
      <c r="F252" s="18"/>
      <c r="G252" s="18"/>
      <c r="H252" s="18"/>
      <c r="I252" s="18"/>
      <c r="J252" s="18"/>
      <c r="K252" s="14"/>
      <c r="N252" s="15"/>
      <c r="O252" s="15"/>
      <c r="P252" s="15"/>
      <c r="Q252" s="16"/>
      <c r="R252" s="17"/>
      <c r="S252" s="17"/>
      <c r="T252" s="14"/>
    </row>
    <row r="253" spans="2:20" ht="51" customHeight="1">
      <c r="B253" s="83"/>
      <c r="C253" s="84"/>
      <c r="D253" s="84"/>
      <c r="E253" s="85"/>
      <c r="F253" s="19"/>
      <c r="G253" s="19"/>
      <c r="H253" s="19"/>
      <c r="I253" s="19"/>
      <c r="J253" s="19"/>
      <c r="K253" s="14"/>
      <c r="N253" s="15"/>
      <c r="O253" s="15"/>
      <c r="P253" s="15"/>
      <c r="Q253" s="16"/>
      <c r="R253" s="17"/>
      <c r="S253" s="17"/>
      <c r="T253" s="14"/>
    </row>
    <row r="254" spans="2:20" ht="38.25" customHeight="1">
      <c r="B254" s="86"/>
      <c r="C254" s="87"/>
      <c r="D254" s="87"/>
      <c r="E254" s="88"/>
      <c r="F254" s="17"/>
      <c r="G254" s="17"/>
      <c r="H254" s="17"/>
      <c r="I254" s="17"/>
      <c r="J254" s="17"/>
      <c r="K254" s="14"/>
      <c r="N254" s="86"/>
      <c r="O254" s="87"/>
      <c r="P254" s="87"/>
      <c r="Q254" s="88"/>
      <c r="R254" s="18"/>
      <c r="S254" s="18"/>
      <c r="T254" s="14"/>
    </row>
    <row r="255" spans="2:20" ht="12.75">
      <c r="B255" s="15"/>
      <c r="C255" s="15"/>
      <c r="D255" s="15"/>
      <c r="E255" s="16"/>
      <c r="F255" s="17"/>
      <c r="G255" s="17"/>
      <c r="H255" s="17"/>
      <c r="I255" s="17"/>
      <c r="J255" s="17"/>
      <c r="K255" s="14"/>
      <c r="N255" s="15"/>
      <c r="O255" s="15"/>
      <c r="P255" s="15"/>
      <c r="Q255" s="16"/>
      <c r="R255" s="17"/>
      <c r="S255" s="17"/>
      <c r="T255" s="14"/>
    </row>
    <row r="256" spans="2:20" ht="12.75">
      <c r="B256" s="15"/>
      <c r="C256" s="15"/>
      <c r="D256" s="15"/>
      <c r="E256" s="16"/>
      <c r="F256" s="17"/>
      <c r="G256" s="17"/>
      <c r="H256" s="17"/>
      <c r="I256" s="17"/>
      <c r="J256" s="17"/>
      <c r="K256" s="14"/>
      <c r="N256" s="15"/>
      <c r="O256" s="15"/>
      <c r="P256" s="15"/>
      <c r="Q256" s="16"/>
      <c r="R256" s="17"/>
      <c r="S256" s="17"/>
      <c r="T256" s="14"/>
    </row>
    <row r="257" spans="2:20" ht="51" customHeight="1">
      <c r="B257" s="15"/>
      <c r="C257" s="15"/>
      <c r="D257" s="15"/>
      <c r="E257" s="16"/>
      <c r="F257" s="17"/>
      <c r="G257" s="17"/>
      <c r="H257" s="17"/>
      <c r="I257" s="17"/>
      <c r="J257" s="17"/>
      <c r="K257" s="14"/>
      <c r="N257" s="86"/>
      <c r="O257" s="87"/>
      <c r="P257" s="87"/>
      <c r="Q257" s="88"/>
      <c r="R257" s="18"/>
      <c r="S257" s="18"/>
      <c r="T257" s="14"/>
    </row>
    <row r="258" spans="2:20" ht="51" customHeight="1">
      <c r="B258" s="86"/>
      <c r="C258" s="87"/>
      <c r="D258" s="87"/>
      <c r="E258" s="88"/>
      <c r="F258" s="18"/>
      <c r="G258" s="18"/>
      <c r="H258" s="18"/>
      <c r="I258" s="18"/>
      <c r="J258" s="18"/>
      <c r="K258" s="14"/>
      <c r="N258" s="83"/>
      <c r="O258" s="84"/>
      <c r="P258" s="84"/>
      <c r="Q258" s="85"/>
      <c r="R258" s="19"/>
      <c r="S258" s="19"/>
      <c r="T258" s="14"/>
    </row>
    <row r="259" spans="2:20" ht="51" customHeight="1">
      <c r="B259" s="83"/>
      <c r="C259" s="84"/>
      <c r="D259" s="84"/>
      <c r="E259" s="85"/>
      <c r="F259" s="19"/>
      <c r="G259" s="19"/>
      <c r="H259" s="19"/>
      <c r="I259" s="19"/>
      <c r="J259" s="19"/>
      <c r="K259" s="14"/>
      <c r="N259" s="86"/>
      <c r="O259" s="87"/>
      <c r="P259" s="87"/>
      <c r="Q259" s="88"/>
      <c r="R259" s="17"/>
      <c r="S259" s="17"/>
      <c r="T259" s="14"/>
    </row>
    <row r="260" spans="2:20" ht="89.25" customHeight="1">
      <c r="B260" s="86"/>
      <c r="C260" s="87"/>
      <c r="D260" s="87"/>
      <c r="E260" s="88"/>
      <c r="F260" s="17"/>
      <c r="G260" s="17"/>
      <c r="H260" s="17"/>
      <c r="I260" s="17"/>
      <c r="J260" s="17"/>
      <c r="K260" s="14"/>
      <c r="N260" s="15"/>
      <c r="O260" s="15"/>
      <c r="P260" s="15"/>
      <c r="Q260" s="16"/>
      <c r="R260" s="17"/>
      <c r="S260" s="17"/>
      <c r="T260" s="14"/>
    </row>
    <row r="261" spans="2:20" ht="12.75">
      <c r="B261" s="15"/>
      <c r="C261" s="15"/>
      <c r="D261" s="15"/>
      <c r="E261" s="16"/>
      <c r="F261" s="17"/>
      <c r="G261" s="17"/>
      <c r="H261" s="17"/>
      <c r="I261" s="17"/>
      <c r="J261" s="17"/>
      <c r="K261" s="14"/>
      <c r="N261" s="15"/>
      <c r="O261" s="15"/>
      <c r="P261" s="15"/>
      <c r="Q261" s="16"/>
      <c r="R261" s="17"/>
      <c r="S261" s="17"/>
      <c r="T261" s="14"/>
    </row>
    <row r="262" spans="2:20" ht="12.75">
      <c r="B262" s="15"/>
      <c r="C262" s="15"/>
      <c r="D262" s="15"/>
      <c r="E262" s="16"/>
      <c r="F262" s="17"/>
      <c r="G262" s="17"/>
      <c r="H262" s="17"/>
      <c r="I262" s="17"/>
      <c r="J262" s="17"/>
      <c r="K262" s="14"/>
      <c r="N262" s="15"/>
      <c r="O262" s="15"/>
      <c r="P262" s="15"/>
      <c r="Q262" s="16"/>
      <c r="R262" s="17"/>
      <c r="S262" s="17"/>
      <c r="T262" s="14"/>
    </row>
    <row r="263" spans="2:20" ht="102" customHeight="1">
      <c r="B263" s="86"/>
      <c r="C263" s="87"/>
      <c r="D263" s="87"/>
      <c r="E263" s="88"/>
      <c r="F263" s="18"/>
      <c r="G263" s="18"/>
      <c r="H263" s="18"/>
      <c r="I263" s="18"/>
      <c r="J263" s="18"/>
      <c r="K263" s="14"/>
      <c r="N263" s="86"/>
      <c r="O263" s="87"/>
      <c r="P263" s="87"/>
      <c r="Q263" s="88"/>
      <c r="R263" s="18"/>
      <c r="S263" s="18"/>
      <c r="T263" s="14"/>
    </row>
    <row r="264" spans="2:20" ht="51" customHeight="1">
      <c r="B264" s="15"/>
      <c r="C264" s="15"/>
      <c r="D264" s="15"/>
      <c r="E264" s="16"/>
      <c r="F264" s="17"/>
      <c r="G264" s="17"/>
      <c r="H264" s="17"/>
      <c r="I264" s="17"/>
      <c r="J264" s="17"/>
      <c r="K264" s="14"/>
      <c r="N264" s="83"/>
      <c r="O264" s="84"/>
      <c r="P264" s="84"/>
      <c r="Q264" s="85"/>
      <c r="R264" s="19"/>
      <c r="S264" s="19"/>
      <c r="T264" s="14"/>
    </row>
    <row r="265" spans="2:20" ht="38.25" customHeight="1">
      <c r="B265" s="86"/>
      <c r="C265" s="87"/>
      <c r="D265" s="87"/>
      <c r="E265" s="88"/>
      <c r="F265" s="18"/>
      <c r="G265" s="18"/>
      <c r="H265" s="18"/>
      <c r="I265" s="18"/>
      <c r="J265" s="18"/>
      <c r="K265" s="14"/>
      <c r="N265" s="86"/>
      <c r="O265" s="87"/>
      <c r="P265" s="87"/>
      <c r="Q265" s="88"/>
      <c r="R265" s="17"/>
      <c r="S265" s="17"/>
      <c r="T265" s="14"/>
    </row>
    <row r="266" spans="2:20" ht="12.75">
      <c r="B266" s="15"/>
      <c r="C266" s="15"/>
      <c r="D266" s="15"/>
      <c r="E266" s="16"/>
      <c r="F266" s="17"/>
      <c r="G266" s="17"/>
      <c r="H266" s="17"/>
      <c r="I266" s="17"/>
      <c r="J266" s="17"/>
      <c r="K266" s="14"/>
      <c r="N266" s="15"/>
      <c r="O266" s="15"/>
      <c r="P266" s="15"/>
      <c r="Q266" s="16"/>
      <c r="R266" s="17"/>
      <c r="S266" s="17"/>
      <c r="T266" s="14"/>
    </row>
    <row r="267" spans="2:20" ht="12.75">
      <c r="B267" s="15"/>
      <c r="C267" s="15"/>
      <c r="D267" s="15"/>
      <c r="E267" s="16"/>
      <c r="F267" s="17"/>
      <c r="G267" s="17"/>
      <c r="H267" s="17"/>
      <c r="I267" s="17"/>
      <c r="J267" s="17"/>
      <c r="K267" s="14"/>
      <c r="N267" s="15"/>
      <c r="O267" s="15"/>
      <c r="P267" s="15"/>
      <c r="Q267" s="16"/>
      <c r="R267" s="17"/>
      <c r="S267" s="17"/>
      <c r="T267" s="14"/>
    </row>
    <row r="268" spans="2:20" ht="102" customHeight="1">
      <c r="B268" s="15"/>
      <c r="C268" s="15"/>
      <c r="D268" s="15"/>
      <c r="E268" s="16"/>
      <c r="F268" s="17"/>
      <c r="G268" s="17"/>
      <c r="H268" s="17"/>
      <c r="I268" s="17"/>
      <c r="J268" s="17"/>
      <c r="K268" s="14"/>
      <c r="N268" s="86"/>
      <c r="O268" s="87"/>
      <c r="P268" s="87"/>
      <c r="Q268" s="88"/>
      <c r="R268" s="18"/>
      <c r="S268" s="18"/>
      <c r="T268" s="14"/>
    </row>
    <row r="269" spans="2:20" ht="12.75">
      <c r="B269" s="15"/>
      <c r="C269" s="15"/>
      <c r="D269" s="15"/>
      <c r="E269" s="16"/>
      <c r="F269" s="17"/>
      <c r="G269" s="17"/>
      <c r="H269" s="17"/>
      <c r="I269" s="17"/>
      <c r="J269" s="17"/>
      <c r="K269" s="14"/>
      <c r="N269" s="15"/>
      <c r="O269" s="15"/>
      <c r="P269" s="15"/>
      <c r="Q269" s="16"/>
      <c r="R269" s="17"/>
      <c r="S269" s="17"/>
      <c r="T269" s="14"/>
    </row>
    <row r="270" spans="2:20" ht="38.25" customHeight="1">
      <c r="B270" s="15"/>
      <c r="C270" s="15"/>
      <c r="D270" s="15"/>
      <c r="E270" s="16"/>
      <c r="F270" s="17"/>
      <c r="G270" s="17"/>
      <c r="H270" s="17"/>
      <c r="I270" s="17"/>
      <c r="J270" s="17"/>
      <c r="K270" s="14"/>
      <c r="N270" s="86"/>
      <c r="O270" s="87"/>
      <c r="P270" s="87"/>
      <c r="Q270" s="88"/>
      <c r="R270" s="18"/>
      <c r="S270" s="18"/>
      <c r="T270" s="14"/>
    </row>
    <row r="271" spans="2:20" ht="51" customHeight="1">
      <c r="B271" s="86"/>
      <c r="C271" s="87"/>
      <c r="D271" s="87"/>
      <c r="E271" s="88"/>
      <c r="F271" s="18"/>
      <c r="G271" s="18"/>
      <c r="H271" s="18"/>
      <c r="I271" s="18"/>
      <c r="J271" s="18"/>
      <c r="K271" s="14"/>
      <c r="N271" s="15"/>
      <c r="O271" s="15"/>
      <c r="P271" s="15"/>
      <c r="Q271" s="16"/>
      <c r="R271" s="17"/>
      <c r="S271" s="17"/>
      <c r="T271" s="14"/>
    </row>
    <row r="272" spans="2:20" ht="12.75">
      <c r="B272" s="15"/>
      <c r="C272" s="15"/>
      <c r="D272" s="15"/>
      <c r="E272" s="16"/>
      <c r="F272" s="17"/>
      <c r="G272" s="17"/>
      <c r="H272" s="17"/>
      <c r="I272" s="17"/>
      <c r="J272" s="17"/>
      <c r="K272" s="14"/>
      <c r="N272" s="15"/>
      <c r="O272" s="15"/>
      <c r="P272" s="15"/>
      <c r="Q272" s="16"/>
      <c r="R272" s="17"/>
      <c r="S272" s="17"/>
      <c r="T272" s="14"/>
    </row>
    <row r="273" spans="2:20" ht="12.75">
      <c r="B273" s="15"/>
      <c r="C273" s="15"/>
      <c r="D273" s="15"/>
      <c r="E273" s="16"/>
      <c r="F273" s="17"/>
      <c r="G273" s="17"/>
      <c r="H273" s="17"/>
      <c r="I273" s="17"/>
      <c r="J273" s="17"/>
      <c r="K273" s="14"/>
      <c r="N273" s="15"/>
      <c r="O273" s="15"/>
      <c r="P273" s="15"/>
      <c r="Q273" s="16"/>
      <c r="R273" s="17"/>
      <c r="S273" s="17"/>
      <c r="T273" s="14"/>
    </row>
    <row r="274" spans="2:20" ht="12.75">
      <c r="B274" s="15"/>
      <c r="C274" s="15"/>
      <c r="D274" s="15"/>
      <c r="E274" s="16"/>
      <c r="F274" s="17"/>
      <c r="G274" s="17"/>
      <c r="H274" s="17"/>
      <c r="I274" s="17"/>
      <c r="J274" s="17"/>
      <c r="K274" s="14"/>
      <c r="N274" s="15"/>
      <c r="O274" s="15"/>
      <c r="P274" s="15"/>
      <c r="Q274" s="16"/>
      <c r="R274" s="17"/>
      <c r="S274" s="17"/>
      <c r="T274" s="14"/>
    </row>
    <row r="275" spans="2:20" ht="51" customHeight="1">
      <c r="B275" s="86"/>
      <c r="C275" s="87"/>
      <c r="D275" s="87"/>
      <c r="E275" s="88"/>
      <c r="F275" s="18"/>
      <c r="G275" s="18"/>
      <c r="H275" s="18"/>
      <c r="I275" s="18"/>
      <c r="J275" s="18"/>
      <c r="K275" s="14"/>
      <c r="N275" s="15"/>
      <c r="O275" s="15"/>
      <c r="P275" s="15"/>
      <c r="Q275" s="16"/>
      <c r="R275" s="17"/>
      <c r="S275" s="17"/>
      <c r="T275" s="14"/>
    </row>
    <row r="276" spans="2:20" ht="63.75" customHeight="1">
      <c r="B276" s="83"/>
      <c r="C276" s="84"/>
      <c r="D276" s="84"/>
      <c r="E276" s="85"/>
      <c r="F276" s="19"/>
      <c r="G276" s="19"/>
      <c r="H276" s="19"/>
      <c r="I276" s="19"/>
      <c r="J276" s="19"/>
      <c r="K276" s="14"/>
      <c r="N276" s="86"/>
      <c r="O276" s="87"/>
      <c r="P276" s="87"/>
      <c r="Q276" s="88"/>
      <c r="R276" s="18"/>
      <c r="S276" s="18"/>
      <c r="T276" s="14"/>
    </row>
    <row r="277" spans="2:20" ht="89.25" customHeight="1">
      <c r="B277" s="86"/>
      <c r="C277" s="87"/>
      <c r="D277" s="87"/>
      <c r="E277" s="88"/>
      <c r="F277" s="17"/>
      <c r="G277" s="17"/>
      <c r="H277" s="17"/>
      <c r="I277" s="17"/>
      <c r="J277" s="17"/>
      <c r="K277" s="14"/>
      <c r="N277" s="15"/>
      <c r="O277" s="15"/>
      <c r="P277" s="15"/>
      <c r="Q277" s="16"/>
      <c r="R277" s="17"/>
      <c r="S277" s="17"/>
      <c r="T277" s="14"/>
    </row>
    <row r="278" spans="2:20" ht="12.75">
      <c r="B278" s="15"/>
      <c r="C278" s="15"/>
      <c r="D278" s="15"/>
      <c r="E278" s="16"/>
      <c r="F278" s="17"/>
      <c r="G278" s="17"/>
      <c r="H278" s="17"/>
      <c r="I278" s="17"/>
      <c r="J278" s="17"/>
      <c r="K278" s="14"/>
      <c r="N278" s="15"/>
      <c r="O278" s="15"/>
      <c r="P278" s="15"/>
      <c r="Q278" s="16"/>
      <c r="R278" s="17"/>
      <c r="S278" s="17"/>
      <c r="T278" s="14"/>
    </row>
    <row r="279" spans="2:20" ht="63.75" customHeight="1">
      <c r="B279" s="86"/>
      <c r="C279" s="87"/>
      <c r="D279" s="87"/>
      <c r="E279" s="88"/>
      <c r="F279" s="18"/>
      <c r="G279" s="18"/>
      <c r="H279" s="18"/>
      <c r="I279" s="18"/>
      <c r="J279" s="18"/>
      <c r="K279" s="14"/>
      <c r="N279" s="15"/>
      <c r="O279" s="15"/>
      <c r="P279" s="15"/>
      <c r="Q279" s="16"/>
      <c r="R279" s="17"/>
      <c r="S279" s="17"/>
      <c r="T279" s="14"/>
    </row>
    <row r="280" spans="2:20" ht="51" customHeight="1">
      <c r="B280" s="15"/>
      <c r="C280" s="15"/>
      <c r="D280" s="15"/>
      <c r="E280" s="16"/>
      <c r="F280" s="17"/>
      <c r="G280" s="17"/>
      <c r="H280" s="17"/>
      <c r="I280" s="17"/>
      <c r="J280" s="17"/>
      <c r="K280" s="14"/>
      <c r="N280" s="86"/>
      <c r="O280" s="87"/>
      <c r="P280" s="87"/>
      <c r="Q280" s="88"/>
      <c r="R280" s="18"/>
      <c r="S280" s="18"/>
      <c r="T280" s="14"/>
    </row>
    <row r="281" spans="2:20" ht="63.75" customHeight="1">
      <c r="B281" s="15"/>
      <c r="C281" s="15"/>
      <c r="D281" s="15"/>
      <c r="E281" s="16"/>
      <c r="F281" s="17"/>
      <c r="G281" s="17"/>
      <c r="H281" s="17"/>
      <c r="I281" s="17"/>
      <c r="J281" s="17"/>
      <c r="K281" s="14"/>
      <c r="N281" s="83"/>
      <c r="O281" s="84"/>
      <c r="P281" s="84"/>
      <c r="Q281" s="85"/>
      <c r="R281" s="19"/>
      <c r="S281" s="19"/>
      <c r="T281" s="14"/>
    </row>
    <row r="282" spans="2:20" ht="89.25" customHeight="1">
      <c r="B282" s="15"/>
      <c r="C282" s="15"/>
      <c r="D282" s="15"/>
      <c r="E282" s="16"/>
      <c r="F282" s="17"/>
      <c r="G282" s="17"/>
      <c r="H282" s="17"/>
      <c r="I282" s="17"/>
      <c r="J282" s="17"/>
      <c r="K282" s="14"/>
      <c r="N282" s="86"/>
      <c r="O282" s="87"/>
      <c r="P282" s="87"/>
      <c r="Q282" s="88"/>
      <c r="R282" s="17"/>
      <c r="S282" s="17"/>
      <c r="T282" s="14"/>
    </row>
    <row r="283" spans="2:20" ht="12.75">
      <c r="B283" s="15"/>
      <c r="C283" s="15"/>
      <c r="D283" s="15"/>
      <c r="E283" s="16"/>
      <c r="F283" s="17"/>
      <c r="G283" s="17"/>
      <c r="H283" s="17"/>
      <c r="I283" s="17"/>
      <c r="J283" s="17"/>
      <c r="K283" s="14"/>
      <c r="N283" s="15"/>
      <c r="O283" s="15"/>
      <c r="P283" s="15"/>
      <c r="Q283" s="16"/>
      <c r="R283" s="17"/>
      <c r="S283" s="17"/>
      <c r="T283" s="14"/>
    </row>
    <row r="284" spans="2:20" ht="63.75" customHeight="1">
      <c r="B284" s="15"/>
      <c r="C284" s="15"/>
      <c r="D284" s="15"/>
      <c r="E284" s="16"/>
      <c r="F284" s="17"/>
      <c r="G284" s="17"/>
      <c r="H284" s="17"/>
      <c r="I284" s="17"/>
      <c r="J284" s="17"/>
      <c r="K284" s="14"/>
      <c r="N284" s="86"/>
      <c r="O284" s="87"/>
      <c r="P284" s="87"/>
      <c r="Q284" s="88"/>
      <c r="R284" s="18"/>
      <c r="S284" s="18"/>
      <c r="T284" s="14"/>
    </row>
    <row r="285" spans="2:20" ht="51" customHeight="1">
      <c r="B285" s="86"/>
      <c r="C285" s="87"/>
      <c r="D285" s="87"/>
      <c r="E285" s="88"/>
      <c r="F285" s="18"/>
      <c r="G285" s="18"/>
      <c r="H285" s="18"/>
      <c r="I285" s="18"/>
      <c r="J285" s="18"/>
      <c r="K285" s="14"/>
      <c r="N285" s="15"/>
      <c r="O285" s="15"/>
      <c r="P285" s="15"/>
      <c r="Q285" s="16"/>
      <c r="R285" s="17"/>
      <c r="S285" s="17"/>
      <c r="T285" s="14"/>
    </row>
    <row r="286" spans="2:20" ht="12.75">
      <c r="B286" s="15"/>
      <c r="C286" s="15"/>
      <c r="D286" s="15"/>
      <c r="E286" s="16"/>
      <c r="F286" s="17"/>
      <c r="G286" s="17"/>
      <c r="H286" s="17"/>
      <c r="I286" s="17"/>
      <c r="J286" s="17"/>
      <c r="K286" s="14"/>
      <c r="N286" s="15"/>
      <c r="O286" s="15"/>
      <c r="P286" s="15"/>
      <c r="Q286" s="16"/>
      <c r="R286" s="17"/>
      <c r="S286" s="17"/>
      <c r="T286" s="14"/>
    </row>
    <row r="287" spans="2:20" ht="12.75">
      <c r="B287" s="15"/>
      <c r="C287" s="15"/>
      <c r="D287" s="15"/>
      <c r="E287" s="16"/>
      <c r="F287" s="17"/>
      <c r="G287" s="17"/>
      <c r="H287" s="17"/>
      <c r="I287" s="17"/>
      <c r="J287" s="17"/>
      <c r="K287" s="14"/>
      <c r="N287" s="15"/>
      <c r="O287" s="15"/>
      <c r="P287" s="15"/>
      <c r="Q287" s="16"/>
      <c r="R287" s="17"/>
      <c r="S287" s="17"/>
      <c r="T287" s="14"/>
    </row>
    <row r="288" spans="2:20" ht="12.75">
      <c r="B288" s="15"/>
      <c r="C288" s="15"/>
      <c r="D288" s="15"/>
      <c r="E288" s="16"/>
      <c r="F288" s="17"/>
      <c r="G288" s="17"/>
      <c r="H288" s="17"/>
      <c r="I288" s="17"/>
      <c r="J288" s="17"/>
      <c r="K288" s="14"/>
      <c r="N288" s="15"/>
      <c r="O288" s="15"/>
      <c r="P288" s="15"/>
      <c r="Q288" s="16"/>
      <c r="R288" s="17"/>
      <c r="S288" s="17"/>
      <c r="T288" s="14"/>
    </row>
    <row r="289" spans="2:20" ht="63.75" customHeight="1">
      <c r="B289" s="86"/>
      <c r="C289" s="87"/>
      <c r="D289" s="87"/>
      <c r="E289" s="88"/>
      <c r="F289" s="18"/>
      <c r="G289" s="18"/>
      <c r="H289" s="18"/>
      <c r="I289" s="18"/>
      <c r="J289" s="18"/>
      <c r="K289" s="14"/>
      <c r="N289" s="15"/>
      <c r="O289" s="15"/>
      <c r="P289" s="15"/>
      <c r="Q289" s="16"/>
      <c r="R289" s="17"/>
      <c r="S289" s="17"/>
      <c r="T289" s="14"/>
    </row>
    <row r="290" spans="2:20" ht="51" customHeight="1">
      <c r="B290" s="15"/>
      <c r="C290" s="15"/>
      <c r="D290" s="15"/>
      <c r="E290" s="16"/>
      <c r="F290" s="17"/>
      <c r="G290" s="17"/>
      <c r="H290" s="17"/>
      <c r="I290" s="17"/>
      <c r="J290" s="17"/>
      <c r="K290" s="14"/>
      <c r="N290" s="86"/>
      <c r="O290" s="87"/>
      <c r="P290" s="87"/>
      <c r="Q290" s="88"/>
      <c r="R290" s="18"/>
      <c r="S290" s="18"/>
      <c r="T290" s="14"/>
    </row>
    <row r="291" spans="2:20" ht="89.25" customHeight="1">
      <c r="B291" s="86"/>
      <c r="C291" s="87"/>
      <c r="D291" s="87"/>
      <c r="E291" s="88"/>
      <c r="F291" s="18"/>
      <c r="G291" s="18"/>
      <c r="H291" s="18"/>
      <c r="I291" s="18"/>
      <c r="J291" s="18"/>
      <c r="K291" s="14"/>
      <c r="N291" s="15"/>
      <c r="O291" s="15"/>
      <c r="P291" s="15"/>
      <c r="Q291" s="16"/>
      <c r="R291" s="17"/>
      <c r="S291" s="17"/>
      <c r="T291" s="14"/>
    </row>
    <row r="292" spans="2:20" ht="12.75">
      <c r="B292" s="15"/>
      <c r="C292" s="15"/>
      <c r="D292" s="15"/>
      <c r="E292" s="16"/>
      <c r="F292" s="17"/>
      <c r="G292" s="17"/>
      <c r="H292" s="17"/>
      <c r="I292" s="17"/>
      <c r="J292" s="17"/>
      <c r="K292" s="14"/>
      <c r="N292" s="15"/>
      <c r="O292" s="15"/>
      <c r="P292" s="15"/>
      <c r="Q292" s="16"/>
      <c r="R292" s="17"/>
      <c r="S292" s="17"/>
      <c r="T292" s="14"/>
    </row>
    <row r="293" spans="2:20" ht="51" customHeight="1">
      <c r="B293" s="86"/>
      <c r="C293" s="87"/>
      <c r="D293" s="87"/>
      <c r="E293" s="88"/>
      <c r="F293" s="18"/>
      <c r="G293" s="18"/>
      <c r="H293" s="18"/>
      <c r="I293" s="18"/>
      <c r="J293" s="18"/>
      <c r="K293" s="14"/>
      <c r="N293" s="15"/>
      <c r="O293" s="15"/>
      <c r="P293" s="15"/>
      <c r="Q293" s="16"/>
      <c r="R293" s="17"/>
      <c r="S293" s="17"/>
      <c r="T293" s="14"/>
    </row>
    <row r="294" spans="2:20" ht="63.75" customHeight="1">
      <c r="B294" s="15"/>
      <c r="C294" s="15"/>
      <c r="D294" s="15"/>
      <c r="E294" s="16"/>
      <c r="F294" s="17"/>
      <c r="G294" s="17"/>
      <c r="H294" s="17"/>
      <c r="I294" s="17"/>
      <c r="J294" s="17"/>
      <c r="K294" s="14"/>
      <c r="N294" s="86"/>
      <c r="O294" s="87"/>
      <c r="P294" s="87"/>
      <c r="Q294" s="88"/>
      <c r="R294" s="18"/>
      <c r="S294" s="18"/>
      <c r="T294" s="14"/>
    </row>
    <row r="295" spans="2:20" ht="12.75">
      <c r="B295" s="15"/>
      <c r="C295" s="15"/>
      <c r="D295" s="15"/>
      <c r="E295" s="16"/>
      <c r="F295" s="17"/>
      <c r="G295" s="17"/>
      <c r="H295" s="17"/>
      <c r="I295" s="17"/>
      <c r="J295" s="17"/>
      <c r="K295" s="14"/>
      <c r="N295" s="15"/>
      <c r="O295" s="15"/>
      <c r="P295" s="15"/>
      <c r="Q295" s="16"/>
      <c r="R295" s="17"/>
      <c r="S295" s="17"/>
      <c r="T295" s="14"/>
    </row>
    <row r="296" spans="2:20" ht="76.5" customHeight="1">
      <c r="B296" s="86"/>
      <c r="C296" s="87"/>
      <c r="D296" s="87"/>
      <c r="E296" s="88"/>
      <c r="F296" s="18"/>
      <c r="G296" s="18"/>
      <c r="H296" s="18"/>
      <c r="I296" s="18"/>
      <c r="J296" s="18"/>
      <c r="K296" s="14"/>
      <c r="N296" s="86"/>
      <c r="O296" s="87"/>
      <c r="P296" s="87"/>
      <c r="Q296" s="88"/>
      <c r="R296" s="18"/>
      <c r="S296" s="18"/>
      <c r="T296" s="14"/>
    </row>
    <row r="297" spans="2:20" ht="38.25" customHeight="1">
      <c r="B297" s="83"/>
      <c r="C297" s="84"/>
      <c r="D297" s="84"/>
      <c r="E297" s="85"/>
      <c r="F297" s="20"/>
      <c r="G297" s="20"/>
      <c r="H297" s="20"/>
      <c r="I297" s="20"/>
      <c r="J297" s="20"/>
      <c r="K297" s="14"/>
      <c r="N297" s="15"/>
      <c r="O297" s="15"/>
      <c r="P297" s="15"/>
      <c r="Q297" s="16"/>
      <c r="R297" s="17"/>
      <c r="S297" s="17"/>
      <c r="T297" s="14"/>
    </row>
    <row r="298" spans="2:20" ht="51" customHeight="1">
      <c r="B298" s="89"/>
      <c r="C298" s="90"/>
      <c r="D298" s="90"/>
      <c r="E298" s="91"/>
      <c r="F298" s="21"/>
      <c r="G298" s="21"/>
      <c r="H298" s="21"/>
      <c r="I298" s="21"/>
      <c r="J298" s="21"/>
      <c r="K298" s="14"/>
      <c r="N298" s="86"/>
      <c r="O298" s="87"/>
      <c r="P298" s="87"/>
      <c r="Q298" s="88"/>
      <c r="R298" s="18"/>
      <c r="S298" s="18"/>
      <c r="T298" s="14"/>
    </row>
    <row r="299" spans="14:20" ht="12.75">
      <c r="N299" s="15"/>
      <c r="O299" s="15"/>
      <c r="P299" s="15"/>
      <c r="Q299" s="16"/>
      <c r="R299" s="17"/>
      <c r="S299" s="17"/>
      <c r="T299" s="14"/>
    </row>
    <row r="300" spans="14:20" ht="12.75">
      <c r="N300" s="15"/>
      <c r="O300" s="15"/>
      <c r="P300" s="15"/>
      <c r="Q300" s="16"/>
      <c r="R300" s="17"/>
      <c r="S300" s="17"/>
      <c r="T300" s="14"/>
    </row>
    <row r="301" spans="14:20" ht="76.5" customHeight="1">
      <c r="N301" s="86"/>
      <c r="O301" s="87"/>
      <c r="P301" s="87"/>
      <c r="Q301" s="88"/>
      <c r="R301" s="18"/>
      <c r="S301" s="18"/>
      <c r="T301" s="14"/>
    </row>
    <row r="302" spans="14:20" ht="38.25" customHeight="1">
      <c r="N302" s="83"/>
      <c r="O302" s="84"/>
      <c r="P302" s="84"/>
      <c r="Q302" s="85"/>
      <c r="R302" s="20"/>
      <c r="S302" s="20"/>
      <c r="T302" s="14"/>
    </row>
    <row r="303" spans="14:20" ht="51" customHeight="1">
      <c r="N303" s="89"/>
      <c r="O303" s="90"/>
      <c r="P303" s="90"/>
      <c r="Q303" s="91"/>
      <c r="R303" s="21"/>
      <c r="S303" s="21"/>
      <c r="T303" s="14"/>
    </row>
    <row r="304" spans="14:20" ht="12.75">
      <c r="N304" s="2"/>
      <c r="O304" s="2"/>
      <c r="P304" s="2"/>
      <c r="Q304" s="3"/>
      <c r="R304" s="4"/>
      <c r="S304" s="4"/>
      <c r="T304" s="3"/>
    </row>
    <row r="305" spans="14:20" ht="12.75">
      <c r="N305" s="2"/>
      <c r="O305" s="2"/>
      <c r="P305" s="2"/>
      <c r="Q305" s="3"/>
      <c r="R305" s="4"/>
      <c r="S305" s="4"/>
      <c r="T305" s="3"/>
    </row>
  </sheetData>
  <mergeCells count="137">
    <mergeCell ref="B168:E168"/>
    <mergeCell ref="B172:E172"/>
    <mergeCell ref="B183:E183"/>
    <mergeCell ref="B187:E187"/>
    <mergeCell ref="B184:E184"/>
    <mergeCell ref="B173:E173"/>
    <mergeCell ref="B177:E177"/>
    <mergeCell ref="B131:E131"/>
    <mergeCell ref="B167:E167"/>
    <mergeCell ref="B152:E152"/>
    <mergeCell ref="B150:E150"/>
    <mergeCell ref="B147:E147"/>
    <mergeCell ref="B143:E143"/>
    <mergeCell ref="B163:E163"/>
    <mergeCell ref="B108:E108"/>
    <mergeCell ref="A1:K1"/>
    <mergeCell ref="B161:E161"/>
    <mergeCell ref="B58:E58"/>
    <mergeCell ref="B96:E96"/>
    <mergeCell ref="B97:E97"/>
    <mergeCell ref="B102:E102"/>
    <mergeCell ref="B59:E59"/>
    <mergeCell ref="B79:E79"/>
    <mergeCell ref="B92:E92"/>
    <mergeCell ref="B95:E95"/>
    <mergeCell ref="B188:E188"/>
    <mergeCell ref="A4:K4"/>
    <mergeCell ref="B103:E103"/>
    <mergeCell ref="B126:E126"/>
    <mergeCell ref="B129:E129"/>
    <mergeCell ref="B104:E104"/>
    <mergeCell ref="B106:E106"/>
    <mergeCell ref="B120:E120"/>
    <mergeCell ref="B165:E165"/>
    <mergeCell ref="B42:E42"/>
    <mergeCell ref="B45:E45"/>
    <mergeCell ref="B46:E46"/>
    <mergeCell ref="B57:E57"/>
    <mergeCell ref="B21:E21"/>
    <mergeCell ref="B25:E25"/>
    <mergeCell ref="B40:E40"/>
    <mergeCell ref="B41:E41"/>
    <mergeCell ref="B213:E213"/>
    <mergeCell ref="B221:E221"/>
    <mergeCell ref="A194:K194"/>
    <mergeCell ref="A195:K195"/>
    <mergeCell ref="B226:E226"/>
    <mergeCell ref="B227:E227"/>
    <mergeCell ref="B232:E232"/>
    <mergeCell ref="B233:E233"/>
    <mergeCell ref="B236:E236"/>
    <mergeCell ref="B237:E237"/>
    <mergeCell ref="B238:E238"/>
    <mergeCell ref="B243:E243"/>
    <mergeCell ref="B249:E249"/>
    <mergeCell ref="B252:E252"/>
    <mergeCell ref="B253:E253"/>
    <mergeCell ref="B254:E254"/>
    <mergeCell ref="B258:E258"/>
    <mergeCell ref="B259:E259"/>
    <mergeCell ref="B260:E260"/>
    <mergeCell ref="B263:E263"/>
    <mergeCell ref="B285:E285"/>
    <mergeCell ref="B289:E289"/>
    <mergeCell ref="B265:E265"/>
    <mergeCell ref="B271:E271"/>
    <mergeCell ref="B275:E275"/>
    <mergeCell ref="B276:E276"/>
    <mergeCell ref="B5:K5"/>
    <mergeCell ref="A3:K3"/>
    <mergeCell ref="A2:K2"/>
    <mergeCell ref="B125:E125"/>
    <mergeCell ref="B124:E124"/>
    <mergeCell ref="B9:K9"/>
    <mergeCell ref="B13:E13"/>
    <mergeCell ref="B17:E17"/>
    <mergeCell ref="B54:E54"/>
    <mergeCell ref="B53:E53"/>
    <mergeCell ref="M199:T199"/>
    <mergeCell ref="M200:T200"/>
    <mergeCell ref="M201:T201"/>
    <mergeCell ref="B298:E298"/>
    <mergeCell ref="B291:E291"/>
    <mergeCell ref="B293:E293"/>
    <mergeCell ref="B296:E296"/>
    <mergeCell ref="B297:E297"/>
    <mergeCell ref="B277:E277"/>
    <mergeCell ref="B279:E279"/>
    <mergeCell ref="N202:T202"/>
    <mergeCell ref="N206:T206"/>
    <mergeCell ref="N209:Q209"/>
    <mergeCell ref="N212:Q212"/>
    <mergeCell ref="N215:Q215"/>
    <mergeCell ref="N218:Q218"/>
    <mergeCell ref="N226:Q226"/>
    <mergeCell ref="N227:Q227"/>
    <mergeCell ref="N228:Q228"/>
    <mergeCell ref="N231:Q231"/>
    <mergeCell ref="N232:Q232"/>
    <mergeCell ref="N237:Q237"/>
    <mergeCell ref="N238:Q238"/>
    <mergeCell ref="N241:Q241"/>
    <mergeCell ref="N242:Q242"/>
    <mergeCell ref="N243:Q243"/>
    <mergeCell ref="N280:Q280"/>
    <mergeCell ref="N301:Q301"/>
    <mergeCell ref="N281:Q281"/>
    <mergeCell ref="N282:Q282"/>
    <mergeCell ref="N284:Q284"/>
    <mergeCell ref="N290:Q290"/>
    <mergeCell ref="N298:Q298"/>
    <mergeCell ref="N254:Q254"/>
    <mergeCell ref="N268:Q268"/>
    <mergeCell ref="N270:Q270"/>
    <mergeCell ref="N276:Q276"/>
    <mergeCell ref="N257:Q257"/>
    <mergeCell ref="N258:Q258"/>
    <mergeCell ref="N303:Q303"/>
    <mergeCell ref="B197:K197"/>
    <mergeCell ref="A196:K196"/>
    <mergeCell ref="B210:E210"/>
    <mergeCell ref="B207:E207"/>
    <mergeCell ref="B204:E204"/>
    <mergeCell ref="B201:K201"/>
    <mergeCell ref="B223:E223"/>
    <mergeCell ref="B222:E222"/>
    <mergeCell ref="N294:Q294"/>
    <mergeCell ref="C189:K189"/>
    <mergeCell ref="C190:K190"/>
    <mergeCell ref="B164:E164"/>
    <mergeCell ref="N302:Q302"/>
    <mergeCell ref="N296:Q296"/>
    <mergeCell ref="N259:Q259"/>
    <mergeCell ref="N263:Q263"/>
    <mergeCell ref="N264:Q264"/>
    <mergeCell ref="N265:Q265"/>
    <mergeCell ref="N248:Q248"/>
  </mergeCells>
  <printOptions/>
  <pageMargins left="0.7874015748031497" right="0.7874015748031497" top="0.43307086614173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UMSZP</dc:creator>
  <cp:keywords/>
  <dc:description/>
  <cp:lastModifiedBy>xxx</cp:lastModifiedBy>
  <cp:lastPrinted>2007-03-09T13:20:30Z</cp:lastPrinted>
  <dcterms:created xsi:type="dcterms:W3CDTF">2000-11-28T08:18:03Z</dcterms:created>
  <dcterms:modified xsi:type="dcterms:W3CDTF">2007-03-21T09:42:50Z</dcterms:modified>
  <cp:category/>
  <cp:version/>
  <cp:contentType/>
  <cp:contentStatus/>
</cp:coreProperties>
</file>